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3\HY'2023\Convert\"/>
    </mc:Choice>
  </mc:AlternateContent>
  <xr:revisionPtr revIDLastSave="0" documentId="13_ncr:1_{F7215EE0-3A84-4C40-85F3-471FBBFC85FF}" xr6:coauthVersionLast="47" xr6:coauthVersionMax="47" xr10:uidLastSave="{00000000-0000-0000-0000-000000000000}"/>
  <bookViews>
    <workbookView xWindow="-108" yWindow="-108" windowWidth="23256" windowHeight="12576" tabRatio="512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CE!$A$12:$B$18</definedName>
    <definedName name="_xlnm._FilterDatabase" localSheetId="3" hidden="1">CF!$C$64:$C$64</definedName>
    <definedName name="_xlnm.Print_Area" localSheetId="0">BS!$A$1:$H$61</definedName>
    <definedName name="_xlnm.Print_Area" localSheetId="2">CE!$A$1:$O$26</definedName>
    <definedName name="_xlnm.Print_Area" localSheetId="3">CF!$A$1:$H$75</definedName>
    <definedName name="_xlnm.Print_Area" localSheetId="1">PL!$A$1:$H$141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24" l="1"/>
  <c r="G59" i="29"/>
  <c r="E59" i="29"/>
  <c r="N18" i="24" l="1"/>
  <c r="L18" i="24"/>
  <c r="J18" i="24"/>
  <c r="H18" i="24"/>
  <c r="F18" i="24"/>
  <c r="D18" i="24"/>
  <c r="E127" i="28" l="1"/>
  <c r="E119" i="28"/>
  <c r="E100" i="28"/>
  <c r="E84" i="28"/>
  <c r="E81" i="28"/>
  <c r="E90" i="28" s="1"/>
  <c r="E102" i="28" s="1"/>
  <c r="E104" i="28" s="1"/>
  <c r="E128" i="28" l="1"/>
  <c r="E129" i="28" s="1"/>
  <c r="E65" i="29" l="1"/>
  <c r="J23" i="24" l="1"/>
  <c r="F23" i="24"/>
  <c r="D23" i="24"/>
  <c r="G63" i="29"/>
  <c r="N20" i="24"/>
  <c r="L17" i="24"/>
  <c r="N15" i="24"/>
  <c r="N14" i="24"/>
  <c r="E63" i="29"/>
  <c r="D17" i="24"/>
  <c r="F17" i="24"/>
  <c r="H17" i="24"/>
  <c r="J17" i="24"/>
  <c r="G127" i="28"/>
  <c r="G119" i="28"/>
  <c r="G100" i="28"/>
  <c r="G84" i="28"/>
  <c r="G90" i="28" s="1"/>
  <c r="G81" i="28"/>
  <c r="G57" i="28"/>
  <c r="E57" i="28"/>
  <c r="G49" i="28"/>
  <c r="E49" i="28"/>
  <c r="G29" i="28"/>
  <c r="E29" i="28"/>
  <c r="G13" i="28"/>
  <c r="E13" i="28"/>
  <c r="G10" i="28"/>
  <c r="G19" i="28" s="1"/>
  <c r="E10" i="28"/>
  <c r="E19" i="28" l="1"/>
  <c r="G102" i="28"/>
  <c r="G104" i="28" s="1"/>
  <c r="L21" i="24"/>
  <c r="E7" i="29"/>
  <c r="E23" i="29" s="1"/>
  <c r="N22" i="24"/>
  <c r="E58" i="28"/>
  <c r="G128" i="28"/>
  <c r="G58" i="28"/>
  <c r="G31" i="28"/>
  <c r="G33" i="28" s="1"/>
  <c r="G59" i="28" s="1"/>
  <c r="E31" i="28" l="1"/>
  <c r="E33" i="28" s="1"/>
  <c r="L23" i="24"/>
  <c r="N21" i="24"/>
  <c r="N23" i="24" s="1"/>
  <c r="H23" i="24"/>
  <c r="G129" i="28"/>
  <c r="N12" i="24"/>
  <c r="E59" i="28" l="1"/>
  <c r="N16" i="24"/>
  <c r="N17" i="24" s="1"/>
  <c r="E42" i="1" l="1"/>
  <c r="G42" i="1" l="1"/>
  <c r="E52" i="1" l="1"/>
  <c r="E20" i="1"/>
  <c r="G20" i="1"/>
  <c r="G52" i="1"/>
  <c r="G53" i="1" s="1"/>
  <c r="J24" i="24"/>
  <c r="G23" i="29"/>
  <c r="G38" i="29" s="1"/>
  <c r="G64" i="29" s="1"/>
  <c r="G66" i="29" s="1"/>
  <c r="F24" i="24" l="1"/>
  <c r="D24" i="24"/>
  <c r="E53" i="1"/>
  <c r="H24" i="24" l="1"/>
  <c r="E38" i="29" l="1"/>
  <c r="E64" i="29" s="1"/>
  <c r="E66" i="29" s="1"/>
  <c r="L24" i="24" l="1"/>
  <c r="N24" i="24"/>
</calcChain>
</file>

<file path=xl/sharedStrings.xml><?xml version="1.0" encoding="utf-8"?>
<sst xmlns="http://schemas.openxmlformats.org/spreadsheetml/2006/main" count="294" uniqueCount="188">
  <si>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</si>
  <si>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</si>
  <si>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</si>
  <si>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</si>
  <si>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</si>
  <si>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</si>
  <si>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</si>
  <si>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</si>
  <si>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</si>
  <si>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</si>
  <si>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</si>
  <si>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</si>
  <si>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</si>
  <si>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</si>
  <si>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</si>
  <si>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</si>
  <si>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</si>
  <si>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</si>
  <si>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</si>
  <si>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</si>
  <si>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</si>
  <si>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</si>
  <si>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</si>
  <si>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</si>
  <si>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</si>
  <si>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</si>
  <si>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</si>
  <si>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</si>
  <si>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</si>
  <si>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</si>
  <si>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</si>
  <si>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</si>
  <si>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</si>
  <si>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</si>
  <si>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</si>
  <si>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</si>
  <si>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</si>
  <si>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</si>
  <si>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</si>
  <si>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</si>
  <si>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</si>
  <si>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</si>
  <si>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</si>
  <si>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</si>
  <si>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</si>
  <si>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</si>
  <si>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</si>
  <si>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</si>
  <si>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</si>
  <si>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</si>
  <si>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</si>
  <si>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</si>
  <si>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</si>
  <si>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</si>
  <si>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</si>
  <si>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</si>
  <si>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</si>
  <si>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</si>
  <si>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</si>
  <si>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</si>
  <si>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</si>
  <si>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</si>
  <si>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</si>
  <si>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</si>
  <si>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</si>
  <si>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</si>
  <si>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</si>
  <si>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</si>
  <si>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</si>
  <si>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</si>
  <si>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</si>
  <si>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</si>
  <si>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</si>
  <si>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</si>
  <si>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</si>
  <si>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</si>
  <si>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</si>
  <si>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</si>
  <si>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</si>
  <si>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</si>
  <si>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</si>
  <si>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</si>
  <si>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</si>
  <si>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</si>
  <si>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</si>
  <si>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</si>
  <si>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</si>
  <si>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</si>
  <si>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</si>
  <si>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</si>
  <si>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</si>
  <si>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</si>
  <si>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</si>
  <si>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</si>
  <si>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</si>
  <si>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</si>
  <si>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</si>
  <si>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</si>
  <si>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</si>
  <si>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</si>
  <si>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</si>
  <si>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</si>
  <si>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</si>
  <si>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</si>
  <si>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</si>
  <si>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</si>
  <si>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</si>
  <si>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</si>
  <si>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</si>
  <si>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</si>
  <si>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</si>
  <si>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</si>
  <si>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</si>
  <si>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</si>
  <si>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</si>
  <si>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</si>
  <si>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</si>
  <si>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</si>
  <si>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</si>
  <si>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</si>
  <si>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</si>
  <si>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</si>
  <si>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</si>
  <si>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</si>
  <si>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</si>
  <si>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</si>
  <si>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</si>
  <si>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</si>
  <si>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</si>
  <si>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</si>
  <si>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กำไรก่อนภาษีเงินได้</t>
  </si>
  <si>
    <t>รายการปรับกระทบกำไรก่อนภาษีเงินได้</t>
  </si>
  <si>
    <t xml:space="preserve">      กำไรจากการจำหน่ายเงินลงทุน 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</si>
  <si>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</si>
  <si>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</si>
  <si>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</si>
  <si>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</si>
  <si>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</si>
  <si>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เงินสดรับจากการจำหน่ายเงินลงทุนในตราสารหนี้ที่วัดมูลค่าด้วยมูลค่ายุติธรรม</t>
  </si>
  <si>
    <t>ลงทุนในเงินลงทุนในตราสารหนี้ที่วัดมูลค่าด้วยมูลค่ายุติธรรมผ่านกำไรขาดทุนเบ็ดเสร็จอื่น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</si>
  <si>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</si>
  <si>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</si>
  <si>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</si>
  <si>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</si>
  <si>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</si>
  <si>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</si>
  <si>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</si>
  <si>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</si>
  <si>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   ประมาณการหนี้สินสำหรับคดีความ</t>
  </si>
  <si>
    <t>สินทรัพย์ดำเนินงาน (เพิ่มขึ้น) ลดลง</t>
  </si>
  <si>
    <t>2565</t>
  </si>
  <si>
    <t>ยอดคงเหลือ ณ วันที่ 1 มกราคม 2565</t>
  </si>
  <si>
    <t xml:space="preserve">   ลูกหนี้อื่นเพิ่มขึ้นจากการขายหลักประกันชำระหนี้</t>
  </si>
  <si>
    <t>ภาษีเงินได้เกี่ยวกับองค์ประกอบของกำไร (ขาดทุน) เบ็ดเสร็จอื่นสำหรับ</t>
  </si>
  <si>
    <t xml:space="preserve">      กำไรจากการจำหน่าย/ตัดจำหน่ายส่วนปรับปรุงอาคารเช่าและอุปกรณ์</t>
  </si>
  <si>
    <t xml:space="preserve">      (กำไร) ขาดทุนจากการเปลี่ยนแปลงสัญญาเช่า</t>
  </si>
  <si>
    <t>ส่วนเกิน (ต่ำกว่า) ทุนจาก</t>
  </si>
  <si>
    <t>ขาดทุนจากการวัดมูลค่าเงินลงทุนในตราสารหนี้ด้วยมูลค่ายุติธรรม</t>
  </si>
  <si>
    <t>ขาดทุนจากเงินลงทุนในตราสารทุนที่กำหนดให้วัดมูลค่า</t>
  </si>
  <si>
    <t>เงินสดสุทธิได้มาจากกิจกรรมดำเนินงาน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</si>
  <si>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</si>
  <si>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</si>
  <si>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 xml:space="preserve">ลูกหนี้จากการขายทอดตลาดทรัพย์สินรอการขาย </t>
  </si>
  <si>
    <t>ณ วันที่ 30 มิถุนายน 2566 และ 31 ธันวาคม 2565</t>
  </si>
  <si>
    <t>30 มิถุนายน 2566</t>
  </si>
  <si>
    <t>31 ธันวาคม 2565</t>
  </si>
  <si>
    <t>(ยังไม่ได้ตรวจสอบ แต่สอบทานแล้ว)</t>
  </si>
  <si>
    <t>กำไร (ขาดทุน) สุทธิจากเครื่องมือทางการเงินที่วัดมูลค่าด้วยมูลค่ายุติธรรม</t>
  </si>
  <si>
    <t>กำไรสุทธิสำหรับงวด</t>
  </si>
  <si>
    <t>กำไรจากการประมาณการตามหลักคณิตศาสตร์ประกันภัย</t>
  </si>
  <si>
    <t>กำไร (ขาดทุน) เบ็ดเสร็จอื่นสำหรับงวด</t>
  </si>
  <si>
    <t>กำไร (ขาดทุน) เบ็ดเสร็จรวมสำหรับงวด</t>
  </si>
  <si>
    <t xml:space="preserve">   กำไรสำหรับงวด (บาทต่อหุ้น)</t>
  </si>
  <si>
    <t>สำหรับงวดสามเดือนสิ้นสุดวันที่ 30 มิถุนายน 2566 และ 2565</t>
  </si>
  <si>
    <t>สำหรับงวดหกเดือนสิ้นสุดวันที่ 30 มิถุนายน 2566 และ 2565</t>
  </si>
  <si>
    <t>2566</t>
  </si>
  <si>
    <t xml:space="preserve">   ออกจากบัญชีในระหว่างงวด</t>
  </si>
  <si>
    <t>ยอดคงเหลือ ณ วันที่ 30 มิถุนายน 2565</t>
  </si>
  <si>
    <t>เงินสดสุทธิใช้ไปในกิจกรรมลงทุน</t>
  </si>
  <si>
    <t>เงินสดและรายการเทียบเท่าเงินสด ณ วันที่ 30 มิถุนายน</t>
  </si>
  <si>
    <t>ยอดคงเหลือ ณ วันที่ 1 มกราคม 2566</t>
  </si>
  <si>
    <t>ยอดคงเหลือ ณ วันที่ 30 มิถุนายน 2566</t>
  </si>
  <si>
    <t>ลงทุนในเงินลงทุนในตราสารหนี้ที่วัดมูลค่าด้วยราคาทุนตัดจำหน่าย</t>
  </si>
  <si>
    <t>เงินสดรับคืนจากเงินลงทุนในตราสารหนี้ที่วัดมูลค่าด้วยราคาทุนตัดจำหน่าย</t>
  </si>
  <si>
    <t xml:space="preserve">      ประมาณการหนี้สินผลประโยชน์พนักงาน</t>
  </si>
  <si>
    <t xml:space="preserve">   ทรัพย์สินรอการขายเพิ่มขึ้นจากการโอนสินทรัพย์เพื่อชำระหนี้</t>
  </si>
  <si>
    <t>ขาดทุนเบ็ดเสร็จอื่นสำหรับงวด</t>
  </si>
  <si>
    <t xml:space="preserve">      ขาดทุนจากเครื่องมือทางการเงินที่วัดมูลค่าด้วยมูลค่ายุติธรรมผ่านกำไรหรือขาดทุน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</si>
</sst>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0.0%"/>
    <numFmt numFmtId="167" formatCode="_(* #,##0_);_(* \(#,##0\);_(* &quot;-          &quot;??_);_(@_)"/>
    <numFmt numFmtId="168" formatCode="_(* #,##0.00_);_(* \(#,##0.00\);_(* &quot;-          &quot;??_);_(@_)"/>
    <numFmt numFmtId="169" formatCode="_(* #,##0.00_);_(* \(#,##0.00\);_(* &quot;-&quot;_);_(@_)"/>
    <numFmt numFmtId="170" formatCode="#,##0.000;\-#,##0.000"/>
    <numFmt numFmtId="171" formatCode="[$-409]d\-mmm\-yy;@"/>
    <numFmt numFmtId="172" formatCode="_-* #,##0_-;\-* #,##0_-;_-* &quot;-&quot;??_-;_-@_-"/>
  </numFmts>
  <fonts count="13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6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122">
    <xf numFmtId="0" fontId="0" fillId="0" borderId="0" xfId="0"/>
    <xf numFmtId="38" fontId="8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Continuous" vertical="center"/>
    </xf>
    <xf numFmtId="167" fontId="8" fillId="0" borderId="0" xfId="1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Font="1" applyBorder="1" applyAlignment="1">
      <alignment horizontal="center" vertical="center"/>
    </xf>
    <xf numFmtId="38" fontId="9" fillId="0" borderId="0" xfId="0" applyNumberFormat="1" applyFont="1" applyAlignment="1">
      <alignment vertical="center"/>
    </xf>
    <xf numFmtId="168" fontId="8" fillId="0" borderId="0" xfId="1" applyNumberFormat="1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7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38" fontId="8" fillId="0" borderId="0" xfId="0" applyNumberFormat="1" applyFont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9" fontId="8" fillId="0" borderId="0" xfId="1" applyNumberFormat="1" applyFont="1" applyFill="1" applyAlignment="1">
      <alignment vertical="center"/>
    </xf>
    <xf numFmtId="41" fontId="8" fillId="0" borderId="0" xfId="0" applyNumberFormat="1" applyFont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167" fontId="8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7" fontId="9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Border="1" applyAlignment="1">
      <alignment horizontal="center" vertical="center"/>
    </xf>
    <xf numFmtId="39" fontId="8" fillId="0" borderId="0" xfId="0" quotePrefix="1" applyNumberFormat="1" applyFont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167" fontId="8" fillId="0" borderId="3" xfId="1" quotePrefix="1" applyNumberFormat="1" applyFont="1" applyFill="1" applyBorder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169" fontId="12" fillId="0" borderId="0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167" fontId="8" fillId="0" borderId="0" xfId="1" applyNumberFormat="1" applyFont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9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3" fontId="8" fillId="0" borderId="0" xfId="0" applyNumberFormat="1" applyFont="1" applyAlignment="1">
      <alignment horizontal="centerContinuous" vertical="center"/>
    </xf>
    <xf numFmtId="168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3" xfId="0" applyNumberFormat="1" applyFont="1" applyBorder="1" applyAlignment="1">
      <alignment horizontal="right" vertical="center"/>
    </xf>
    <xf numFmtId="41" fontId="8" fillId="0" borderId="5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167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Border="1" applyAlignment="1">
      <alignment horizontal="center" vertical="center"/>
    </xf>
    <xf numFmtId="41" fontId="8" fillId="0" borderId="7" xfId="0" applyNumberFormat="1" applyFont="1" applyBorder="1" applyAlignment="1">
      <alignment horizontal="right" vertical="center"/>
    </xf>
    <xf numFmtId="41" fontId="12" fillId="0" borderId="0" xfId="0" applyNumberFormat="1" applyFont="1" applyAlignment="1">
      <alignment horizontal="right" vertical="center"/>
    </xf>
    <xf numFmtId="41" fontId="12" fillId="0" borderId="0" xfId="0" applyNumberFormat="1" applyFont="1" applyAlignment="1">
      <alignment vertical="center"/>
    </xf>
    <xf numFmtId="38" fontId="8" fillId="0" borderId="0" xfId="9" applyNumberFormat="1" applyFont="1" applyAlignment="1">
      <alignment horizontal="left" vertical="center"/>
    </xf>
    <xf numFmtId="3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41" fontId="8" fillId="4" borderId="3" xfId="1" applyNumberFormat="1" applyFont="1" applyFill="1" applyBorder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41" fontId="8" fillId="4" borderId="0" xfId="0" applyNumberFormat="1" applyFont="1" applyFill="1" applyAlignment="1">
      <alignment horizontal="center" vertical="center"/>
    </xf>
    <xf numFmtId="41" fontId="8" fillId="4" borderId="0" xfId="0" applyNumberFormat="1" applyFont="1" applyFill="1" applyAlignment="1">
      <alignment horizontal="right" vertical="center"/>
    </xf>
    <xf numFmtId="41" fontId="8" fillId="4" borderId="3" xfId="0" applyNumberFormat="1" applyFont="1" applyFill="1" applyBorder="1" applyAlignment="1">
      <alignment horizontal="right" vertical="center"/>
    </xf>
    <xf numFmtId="41" fontId="8" fillId="4" borderId="0" xfId="0" applyNumberFormat="1" applyFont="1" applyFill="1" applyAlignment="1">
      <alignment vertical="center"/>
    </xf>
    <xf numFmtId="43" fontId="8" fillId="0" borderId="0" xfId="0" applyNumberFormat="1" applyFont="1" applyAlignment="1">
      <alignment vertical="center"/>
    </xf>
    <xf numFmtId="167" fontId="8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172" fontId="8" fillId="0" borderId="0" xfId="0" applyNumberFormat="1" applyFont="1" applyAlignment="1">
      <alignment vertical="center"/>
    </xf>
    <xf numFmtId="169" fontId="8" fillId="0" borderId="0" xfId="0" applyNumberFormat="1" applyFont="1" applyAlignment="1">
      <alignment vertical="center"/>
    </xf>
    <xf numFmtId="171" fontId="8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15" fontId="8" fillId="0" borderId="0" xfId="0" applyNumberFormat="1" applyFont="1" applyAlignment="1">
      <alignment horizontal="right" vertical="center" wrapText="1"/>
    </xf>
    <xf numFmtId="37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center" vertical="center"/>
    </xf>
    <xf numFmtId="41" fontId="8" fillId="4" borderId="8" xfId="1" applyNumberFormat="1" applyFont="1" applyFill="1" applyBorder="1" applyAlignment="1">
      <alignment horizontal="right" vertical="center"/>
    </xf>
    <xf numFmtId="41" fontId="8" fillId="4" borderId="9" xfId="1" applyNumberFormat="1" applyFont="1" applyFill="1" applyBorder="1" applyAlignment="1">
      <alignment horizontal="right" vertical="center"/>
    </xf>
    <xf numFmtId="41" fontId="8" fillId="4" borderId="8" xfId="1" applyNumberFormat="1" applyFont="1" applyFill="1" applyBorder="1" applyAlignment="1">
      <alignment horizontal="right"/>
    </xf>
    <xf numFmtId="41" fontId="8" fillId="4" borderId="9" xfId="1" applyNumberFormat="1" applyFont="1" applyFill="1" applyBorder="1" applyAlignment="1">
      <alignment horizontal="right"/>
    </xf>
    <xf numFmtId="41" fontId="8" fillId="4" borderId="2" xfId="1" applyNumberFormat="1" applyFont="1" applyFill="1" applyBorder="1" applyAlignment="1">
      <alignment horizontal="right" vertical="center"/>
    </xf>
    <xf numFmtId="169" fontId="8" fillId="4" borderId="4" xfId="1" applyNumberFormat="1" applyFont="1" applyFill="1" applyBorder="1" applyAlignment="1">
      <alignment horizontal="right" vertical="center"/>
    </xf>
    <xf numFmtId="0" fontId="9" fillId="4" borderId="0" xfId="0" applyFont="1" applyFill="1" applyAlignment="1">
      <alignment vertical="center"/>
    </xf>
    <xf numFmtId="4" fontId="8" fillId="0" borderId="0" xfId="1" applyFont="1" applyAlignment="1">
      <alignment vertical="center"/>
    </xf>
    <xf numFmtId="38" fontId="8" fillId="0" borderId="0" xfId="0" applyNumberFormat="1" applyFont="1" applyFill="1" applyAlignment="1">
      <alignment horizontal="left" vertical="center"/>
    </xf>
    <xf numFmtId="38" fontId="8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vertical="center"/>
    </xf>
    <xf numFmtId="38" fontId="9" fillId="0" borderId="0" xfId="0" quotePrefix="1" applyNumberFormat="1" applyFont="1" applyFill="1" applyAlignment="1">
      <alignment horizontal="left" vertical="center"/>
    </xf>
    <xf numFmtId="37" fontId="8" fillId="0" borderId="3" xfId="0" applyNumberFormat="1" applyFont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22</xdr:row>
      <xdr:rowOff>258537</xdr:rowOff>
    </xdr:from>
    <xdr:to>
      <xdr:col>6</xdr:col>
      <xdr:colOff>457200</xdr:colOff>
      <xdr:row>27</xdr:row>
      <xdr:rowOff>144235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0D9865BE-A1D8-4DFD-ACC7-20A99B11D8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27715" y="7443108"/>
          <a:ext cx="2525485" cy="13824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3306535</xdr:colOff>
      <xdr:row>0</xdr:row>
      <xdr:rowOff>0</xdr:rowOff>
    </xdr:from>
    <xdr:to>
      <xdr:col>4</xdr:col>
      <xdr:colOff>1096734</xdr:colOff>
      <xdr:row>4</xdr:row>
      <xdr:rowOff>185056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F01C16E9-9A9A-4A8C-A41C-747F020CA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306535" y="0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278946</xdr:colOff>
      <xdr:row>21</xdr:row>
      <xdr:rowOff>85725</xdr:rowOff>
    </xdr:from>
    <xdr:to>
      <xdr:col>6</xdr:col>
      <xdr:colOff>287110</xdr:colOff>
      <xdr:row>22</xdr:row>
      <xdr:rowOff>0</xdr:rowOff>
    </xdr:to>
    <xdr:pic>
      <xdr:nvPicPr>
        <xdr:cNvPr id="6" name="Picture 4" hidden="1">
          <a:extLst>
            <a:ext uri="{FF2B5EF4-FFF2-40B4-BE49-F238E27FC236}">
              <a16:creationId xmlns:a16="http://schemas.microsoft.com/office/drawing/2014/main" id="{5B999656-0E6D-4E71-9180-C2BAEAE28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306660" y="6072868"/>
          <a:ext cx="2076450" cy="808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34018</xdr:colOff>
      <xdr:row>55</xdr:row>
      <xdr:rowOff>31296</xdr:rowOff>
    </xdr:from>
    <xdr:to>
      <xdr:col>6</xdr:col>
      <xdr:colOff>749754</xdr:colOff>
      <xdr:row>57</xdr:row>
      <xdr:rowOff>240846</xdr:rowOff>
    </xdr:to>
    <xdr:pic>
      <xdr:nvPicPr>
        <xdr:cNvPr id="7" name="Picture 4" hidden="1">
          <a:extLst>
            <a:ext uri="{FF2B5EF4-FFF2-40B4-BE49-F238E27FC236}">
              <a16:creationId xmlns:a16="http://schemas.microsoft.com/office/drawing/2014/main" id="{A41B3B31-6EFC-47EE-A2ED-BD8F4B014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769304" y="17094653"/>
          <a:ext cx="2076450" cy="808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3379772</xdr:colOff>
      <xdr:row>23</xdr:row>
      <xdr:rowOff>222170</xdr:rowOff>
    </xdr:from>
    <xdr:to>
      <xdr:col>4</xdr:col>
      <xdr:colOff>470998</xdr:colOff>
      <xdr:row>26</xdr:row>
      <xdr:rowOff>206266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61F22356-478E-4A5C-A815-9E3F4AD44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9772" y="7107064"/>
          <a:ext cx="2170706" cy="882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3549087</xdr:colOff>
      <xdr:row>0</xdr:row>
      <xdr:rowOff>81852</xdr:rowOff>
    </xdr:from>
    <xdr:to>
      <xdr:col>4</xdr:col>
      <xdr:colOff>643120</xdr:colOff>
      <xdr:row>3</xdr:row>
      <xdr:rowOff>65950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F7774322-BEA2-4ADB-A1DC-5BC955592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9087" y="81852"/>
          <a:ext cx="2173513" cy="8821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287510</xdr:colOff>
      <xdr:row>22</xdr:row>
      <xdr:rowOff>280339</xdr:rowOff>
    </xdr:from>
    <xdr:to>
      <xdr:col>6</xdr:col>
      <xdr:colOff>229880</xdr:colOff>
      <xdr:row>27</xdr:row>
      <xdr:rowOff>127939</xdr:rowOff>
    </xdr:to>
    <xdr:pic>
      <xdr:nvPicPr>
        <xdr:cNvPr id="11" name="Picture 1" hidden="1">
          <a:extLst>
            <a:ext uri="{FF2B5EF4-FFF2-40B4-BE49-F238E27FC236}">
              <a16:creationId xmlns:a16="http://schemas.microsoft.com/office/drawing/2014/main" id="{082AE56C-7344-40FE-B65F-ED568D726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55996" y="6985939"/>
          <a:ext cx="2522284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3646715</xdr:colOff>
      <xdr:row>0</xdr:row>
      <xdr:rowOff>0</xdr:rowOff>
    </xdr:from>
    <xdr:to>
      <xdr:col>5</xdr:col>
      <xdr:colOff>0</xdr:colOff>
      <xdr:row>4</xdr:row>
      <xdr:rowOff>152400</xdr:rowOff>
    </xdr:to>
    <xdr:pic>
      <xdr:nvPicPr>
        <xdr:cNvPr id="12" name="Picture 1" hidden="1">
          <a:extLst>
            <a:ext uri="{FF2B5EF4-FFF2-40B4-BE49-F238E27FC236}">
              <a16:creationId xmlns:a16="http://schemas.microsoft.com/office/drawing/2014/main" id="{06AD6A8C-4785-4F95-82D6-FD108880F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46715" y="0"/>
          <a:ext cx="2536371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179615</xdr:colOff>
      <xdr:row>56</xdr:row>
      <xdr:rowOff>80555</xdr:rowOff>
    </xdr:from>
    <xdr:to>
      <xdr:col>6</xdr:col>
      <xdr:colOff>890452</xdr:colOff>
      <xdr:row>59</xdr:row>
      <xdr:rowOff>88175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D4C93AD3-2FE0-44F0-B4B2-9C175AFD9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327072" y="17149355"/>
          <a:ext cx="281178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2596243</xdr:colOff>
      <xdr:row>19</xdr:row>
      <xdr:rowOff>145868</xdr:rowOff>
    </xdr:from>
    <xdr:to>
      <xdr:col>4</xdr:col>
      <xdr:colOff>542109</xdr:colOff>
      <xdr:row>22</xdr:row>
      <xdr:rowOff>153488</xdr:rowOff>
    </xdr:to>
    <xdr:pic>
      <xdr:nvPicPr>
        <xdr:cNvPr id="13" name="Picture 12" hidden="1">
          <a:extLst>
            <a:ext uri="{FF2B5EF4-FFF2-40B4-BE49-F238E27FC236}">
              <a16:creationId xmlns:a16="http://schemas.microsoft.com/office/drawing/2014/main" id="{D08B3964-B16C-486F-9378-401958C56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596243" y="5937068"/>
          <a:ext cx="281178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304799</xdr:colOff>
      <xdr:row>23</xdr:row>
      <xdr:rowOff>21771</xdr:rowOff>
    </xdr:from>
    <xdr:to>
      <xdr:col>6</xdr:col>
      <xdr:colOff>264522</xdr:colOff>
      <xdr:row>27</xdr:row>
      <xdr:rowOff>174171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3A748E7-E8A1-4749-90CB-82EE26DEA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73285" y="7032171"/>
          <a:ext cx="2539637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195943</xdr:colOff>
      <xdr:row>0</xdr:row>
      <xdr:rowOff>54429</xdr:rowOff>
    </xdr:from>
    <xdr:to>
      <xdr:col>6</xdr:col>
      <xdr:colOff>155666</xdr:colOff>
      <xdr:row>4</xdr:row>
      <xdr:rowOff>206829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76DD697D-51C7-4B2B-B71B-FC0D8307C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64429" y="54429"/>
          <a:ext cx="2539637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1300843</xdr:colOff>
      <xdr:row>18</xdr:row>
      <xdr:rowOff>58783</xdr:rowOff>
    </xdr:from>
    <xdr:to>
      <xdr:col>1</xdr:col>
      <xdr:colOff>441960</xdr:colOff>
      <xdr:row>21</xdr:row>
      <xdr:rowOff>66403</xdr:rowOff>
    </xdr:to>
    <xdr:pic>
      <xdr:nvPicPr>
        <xdr:cNvPr id="15" name="Picture 14" hidden="1">
          <a:extLst>
            <a:ext uri="{FF2B5EF4-FFF2-40B4-BE49-F238E27FC236}">
              <a16:creationId xmlns:a16="http://schemas.microsoft.com/office/drawing/2014/main" id="{1A7335BB-0115-0F52-4822-0EC5CD47F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00843" y="5545183"/>
          <a:ext cx="2809603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95794</xdr:colOff>
      <xdr:row>54</xdr:row>
      <xdr:rowOff>287383</xdr:rowOff>
    </xdr:from>
    <xdr:to>
      <xdr:col>6</xdr:col>
      <xdr:colOff>327660</xdr:colOff>
      <xdr:row>57</xdr:row>
      <xdr:rowOff>295003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9291058F-65B5-F59F-B03E-3DE8B6E0B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3764280" y="16746583"/>
          <a:ext cx="281178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299357</xdr:colOff>
      <xdr:row>67</xdr:row>
      <xdr:rowOff>190500</xdr:rowOff>
    </xdr:from>
    <xdr:to>
      <xdr:col>6</xdr:col>
      <xdr:colOff>171449</xdr:colOff>
      <xdr:row>68</xdr:row>
      <xdr:rowOff>0</xdr:rowOff>
    </xdr:to>
    <xdr:pic>
      <xdr:nvPicPr>
        <xdr:cNvPr id="7" name="Picture 1" hidden="1">
          <a:extLst>
            <a:ext uri="{FF2B5EF4-FFF2-40B4-BE49-F238E27FC236}">
              <a16:creationId xmlns:a16="http://schemas.microsoft.com/office/drawing/2014/main" id="{F04C0934-71AB-43EE-9B7A-54FB5BD0B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41964" y="21145500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40822</xdr:colOff>
      <xdr:row>35</xdr:row>
      <xdr:rowOff>0</xdr:rowOff>
    </xdr:from>
    <xdr:to>
      <xdr:col>4</xdr:col>
      <xdr:colOff>1110343</xdr:colOff>
      <xdr:row>37</xdr:row>
      <xdr:rowOff>35378</xdr:rowOff>
    </xdr:to>
    <xdr:pic>
      <xdr:nvPicPr>
        <xdr:cNvPr id="8" name="Picture 1" hidden="1">
          <a:extLst>
            <a:ext uri="{FF2B5EF4-FFF2-40B4-BE49-F238E27FC236}">
              <a16:creationId xmlns:a16="http://schemas.microsoft.com/office/drawing/2014/main" id="{8409AA4D-D79B-40E3-86B2-EBCAC0B68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3429" y="10627179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0</xdr:row>
      <xdr:rowOff>0</xdr:rowOff>
    </xdr:from>
    <xdr:to>
      <xdr:col>5</xdr:col>
      <xdr:colOff>35378</xdr:colOff>
      <xdr:row>4</xdr:row>
      <xdr:rowOff>35378</xdr:rowOff>
    </xdr:to>
    <xdr:pic>
      <xdr:nvPicPr>
        <xdr:cNvPr id="9" name="Picture 1" hidden="1">
          <a:extLst>
            <a:ext uri="{FF2B5EF4-FFF2-40B4-BE49-F238E27FC236}">
              <a16:creationId xmlns:a16="http://schemas.microsoft.com/office/drawing/2014/main" id="{BD6162B3-A5A5-46D7-AECF-E96190879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24250" y="149679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336097</xdr:colOff>
      <xdr:row>61</xdr:row>
      <xdr:rowOff>58511</xdr:rowOff>
    </xdr:from>
    <xdr:to>
      <xdr:col>6</xdr:col>
      <xdr:colOff>506186</xdr:colOff>
      <xdr:row>63</xdr:row>
      <xdr:rowOff>268062</xdr:rowOff>
    </xdr:to>
    <xdr:pic>
      <xdr:nvPicPr>
        <xdr:cNvPr id="12" name="Picture 4" hidden="1">
          <a:extLst>
            <a:ext uri="{FF2B5EF4-FFF2-40B4-BE49-F238E27FC236}">
              <a16:creationId xmlns:a16="http://schemas.microsoft.com/office/drawing/2014/main" id="{477B86F4-06BF-4180-BC0E-18E596CDE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527097" y="19217368"/>
          <a:ext cx="2075089" cy="808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454479</xdr:colOff>
      <xdr:row>33</xdr:row>
      <xdr:rowOff>99332</xdr:rowOff>
    </xdr:from>
    <xdr:to>
      <xdr:col>4</xdr:col>
      <xdr:colOff>1073604</xdr:colOff>
      <xdr:row>34</xdr:row>
      <xdr:rowOff>9525</xdr:rowOff>
    </xdr:to>
    <xdr:pic>
      <xdr:nvPicPr>
        <xdr:cNvPr id="13" name="Picture 4" hidden="1">
          <a:extLst>
            <a:ext uri="{FF2B5EF4-FFF2-40B4-BE49-F238E27FC236}">
              <a16:creationId xmlns:a16="http://schemas.microsoft.com/office/drawing/2014/main" id="{3B5356A5-BC0D-40B5-B6C9-F598412F6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897086" y="10277475"/>
          <a:ext cx="2075089" cy="808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35</xdr:row>
      <xdr:rowOff>0</xdr:rowOff>
    </xdr:from>
    <xdr:to>
      <xdr:col>2</xdr:col>
      <xdr:colOff>644054</xdr:colOff>
      <xdr:row>36</xdr:row>
      <xdr:rowOff>235889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B22C440E-1CC5-4DDF-AE0B-EFF8C021A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284" y="11224592"/>
          <a:ext cx="2189257" cy="898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0</xdr:row>
      <xdr:rowOff>39757</xdr:rowOff>
    </xdr:from>
    <xdr:to>
      <xdr:col>2</xdr:col>
      <xdr:colOff>588396</xdr:colOff>
      <xdr:row>3</xdr:row>
      <xdr:rowOff>23854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C97873A4-0ED6-4458-A148-CB752302F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1624" y="39757"/>
          <a:ext cx="2189259" cy="898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35</xdr:row>
      <xdr:rowOff>0</xdr:rowOff>
    </xdr:from>
    <xdr:to>
      <xdr:col>4</xdr:col>
      <xdr:colOff>301171</xdr:colOff>
      <xdr:row>37</xdr:row>
      <xdr:rowOff>165100</xdr:rowOff>
    </xdr:to>
    <xdr:pic>
      <xdr:nvPicPr>
        <xdr:cNvPr id="14" name="Picture 1" hidden="1">
          <a:extLst>
            <a:ext uri="{FF2B5EF4-FFF2-40B4-BE49-F238E27FC236}">
              <a16:creationId xmlns:a16="http://schemas.microsoft.com/office/drawing/2014/main" id="{281F0202-82ED-4BA9-B1AC-FF7D93293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4000" y="10985500"/>
          <a:ext cx="2536371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0</xdr:row>
      <xdr:rowOff>0</xdr:rowOff>
    </xdr:from>
    <xdr:to>
      <xdr:col>4</xdr:col>
      <xdr:colOff>161471</xdr:colOff>
      <xdr:row>4</xdr:row>
      <xdr:rowOff>152400</xdr:rowOff>
    </xdr:to>
    <xdr:pic>
      <xdr:nvPicPr>
        <xdr:cNvPr id="15" name="Picture 1" hidden="1">
          <a:extLst>
            <a:ext uri="{FF2B5EF4-FFF2-40B4-BE49-F238E27FC236}">
              <a16:creationId xmlns:a16="http://schemas.microsoft.com/office/drawing/2014/main" id="{D73C45F2-8526-4677-A61F-B1DED3F25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4300" y="0"/>
          <a:ext cx="2536371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538480</xdr:colOff>
      <xdr:row>62</xdr:row>
      <xdr:rowOff>180340</xdr:rowOff>
    </xdr:from>
    <xdr:to>
      <xdr:col>6</xdr:col>
      <xdr:colOff>627380</xdr:colOff>
      <xdr:row>65</xdr:row>
      <xdr:rowOff>187960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D30C8D4B-04F2-49CE-9F67-2E8150A6F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069080" y="19992340"/>
          <a:ext cx="28321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3230880</xdr:colOff>
      <xdr:row>32</xdr:row>
      <xdr:rowOff>66040</xdr:rowOff>
    </xdr:from>
    <xdr:to>
      <xdr:col>4</xdr:col>
      <xdr:colOff>1036320</xdr:colOff>
      <xdr:row>35</xdr:row>
      <xdr:rowOff>0</xdr:rowOff>
    </xdr:to>
    <xdr:pic>
      <xdr:nvPicPr>
        <xdr:cNvPr id="17" name="Picture 16" hidden="1">
          <a:extLst>
            <a:ext uri="{FF2B5EF4-FFF2-40B4-BE49-F238E27FC236}">
              <a16:creationId xmlns:a16="http://schemas.microsoft.com/office/drawing/2014/main" id="{CA8A9483-6C2D-4F8F-8132-5B3902FA4F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3230880" y="9819640"/>
          <a:ext cx="283464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3309257</xdr:colOff>
      <xdr:row>106</xdr:row>
      <xdr:rowOff>283028</xdr:rowOff>
    </xdr:from>
    <xdr:to>
      <xdr:col>4</xdr:col>
      <xdr:colOff>828403</xdr:colOff>
      <xdr:row>111</xdr:row>
      <xdr:rowOff>130628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AA6B8AE6-60A3-4049-9BCA-A90D29E5E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309257" y="32591828"/>
          <a:ext cx="2548346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3167743</xdr:colOff>
      <xdr:row>71</xdr:row>
      <xdr:rowOff>250372</xdr:rowOff>
    </xdr:from>
    <xdr:to>
      <xdr:col>4</xdr:col>
      <xdr:colOff>686889</xdr:colOff>
      <xdr:row>76</xdr:row>
      <xdr:rowOff>97972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1B08523A-55A5-4D09-BFEC-7DDBA949F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167743" y="21891172"/>
          <a:ext cx="2548346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36</xdr:row>
      <xdr:rowOff>250371</xdr:rowOff>
    </xdr:from>
    <xdr:to>
      <xdr:col>4</xdr:col>
      <xdr:colOff>1100546</xdr:colOff>
      <xdr:row>41</xdr:row>
      <xdr:rowOff>97971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2F5539B0-11D4-4AAA-993C-FA211C154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81400" y="11223171"/>
          <a:ext cx="2548346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0</xdr:row>
      <xdr:rowOff>190500</xdr:rowOff>
    </xdr:from>
    <xdr:to>
      <xdr:col>6</xdr:col>
      <xdr:colOff>124097</xdr:colOff>
      <xdr:row>5</xdr:row>
      <xdr:rowOff>38100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95B1BE4D-444D-44E0-A545-2FE27BE94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40480" y="190500"/>
          <a:ext cx="2539637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161108</xdr:colOff>
      <xdr:row>135</xdr:row>
      <xdr:rowOff>69669</xdr:rowOff>
    </xdr:from>
    <xdr:to>
      <xdr:col>6</xdr:col>
      <xdr:colOff>248194</xdr:colOff>
      <xdr:row>138</xdr:row>
      <xdr:rowOff>77289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57EE6FF5-EED6-EB28-103D-ACFC432C6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3698965" y="41217669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1556657</xdr:colOff>
      <xdr:row>102</xdr:row>
      <xdr:rowOff>32657</xdr:rowOff>
    </xdr:from>
    <xdr:to>
      <xdr:col>2</xdr:col>
      <xdr:colOff>65314</xdr:colOff>
      <xdr:row>105</xdr:row>
      <xdr:rowOff>40277</xdr:rowOff>
    </xdr:to>
    <xdr:pic>
      <xdr:nvPicPr>
        <xdr:cNvPr id="18" name="Picture 17" hidden="1">
          <a:extLst>
            <a:ext uri="{FF2B5EF4-FFF2-40B4-BE49-F238E27FC236}">
              <a16:creationId xmlns:a16="http://schemas.microsoft.com/office/drawing/2014/main" id="{7F8C0AE4-419E-4226-982B-A7EE087C2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556657" y="31122257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685800</xdr:colOff>
      <xdr:row>66</xdr:row>
      <xdr:rowOff>174171</xdr:rowOff>
    </xdr:from>
    <xdr:to>
      <xdr:col>6</xdr:col>
      <xdr:colOff>772886</xdr:colOff>
      <xdr:row>69</xdr:row>
      <xdr:rowOff>181791</xdr:rowOff>
    </xdr:to>
    <xdr:pic>
      <xdr:nvPicPr>
        <xdr:cNvPr id="19" name="Picture 18" hidden="1">
          <a:extLst>
            <a:ext uri="{FF2B5EF4-FFF2-40B4-BE49-F238E27FC236}">
              <a16:creationId xmlns:a16="http://schemas.microsoft.com/office/drawing/2014/main" id="{F77C5C2D-FDB2-4049-B4BD-19B228696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223657" y="20290971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1393372</xdr:colOff>
      <xdr:row>31</xdr:row>
      <xdr:rowOff>43543</xdr:rowOff>
    </xdr:from>
    <xdr:to>
      <xdr:col>1</xdr:col>
      <xdr:colOff>674915</xdr:colOff>
      <xdr:row>34</xdr:row>
      <xdr:rowOff>51163</xdr:rowOff>
    </xdr:to>
    <xdr:pic>
      <xdr:nvPicPr>
        <xdr:cNvPr id="20" name="Picture 19" hidden="1">
          <a:extLst>
            <a:ext uri="{FF2B5EF4-FFF2-40B4-BE49-F238E27FC236}">
              <a16:creationId xmlns:a16="http://schemas.microsoft.com/office/drawing/2014/main" id="{CAD80BE7-0B80-4548-AD96-9E2F78992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93372" y="9492343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201387</xdr:colOff>
      <xdr:row>0</xdr:row>
      <xdr:rowOff>163285</xdr:rowOff>
    </xdr:from>
    <xdr:to>
      <xdr:col>11</xdr:col>
      <xdr:colOff>1216479</xdr:colOff>
      <xdr:row>5</xdr:row>
      <xdr:rowOff>48984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4E1603D1-3A8B-4C5C-8CB3-D8BBF9ED9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8515351" y="163285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403451</xdr:colOff>
      <xdr:row>25</xdr:row>
      <xdr:rowOff>44903</xdr:rowOff>
    </xdr:from>
    <xdr:to>
      <xdr:col>11</xdr:col>
      <xdr:colOff>965427</xdr:colOff>
      <xdr:row>26</xdr:row>
      <xdr:rowOff>263978</xdr:rowOff>
    </xdr:to>
    <xdr:pic>
      <xdr:nvPicPr>
        <xdr:cNvPr id="4" name="Picture 4" hidden="1">
          <a:extLst>
            <a:ext uri="{FF2B5EF4-FFF2-40B4-BE49-F238E27FC236}">
              <a16:creationId xmlns:a16="http://schemas.microsoft.com/office/drawing/2014/main" id="{47F2424D-E2AD-45E4-B8E0-8A0FE2D26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8761639" y="7474403"/>
          <a:ext cx="2085976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1256306</xdr:colOff>
      <xdr:row>0</xdr:row>
      <xdr:rowOff>119270</xdr:rowOff>
    </xdr:from>
    <xdr:to>
      <xdr:col>9</xdr:col>
      <xdr:colOff>182880</xdr:colOff>
      <xdr:row>3</xdr:row>
      <xdr:rowOff>103367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07382C84-3D74-4473-BD1B-ECAFA777C8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3537" y="119270"/>
          <a:ext cx="2170706" cy="8905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318654</xdr:colOff>
      <xdr:row>0</xdr:row>
      <xdr:rowOff>263236</xdr:rowOff>
    </xdr:from>
    <xdr:to>
      <xdr:col>11</xdr:col>
      <xdr:colOff>1303316</xdr:colOff>
      <xdr:row>5</xdr:row>
      <xdr:rowOff>180109</xdr:rowOff>
    </xdr:to>
    <xdr:pic>
      <xdr:nvPicPr>
        <xdr:cNvPr id="6" name="Picture 1" hidden="1">
          <a:extLst>
            <a:ext uri="{FF2B5EF4-FFF2-40B4-BE49-F238E27FC236}">
              <a16:creationId xmlns:a16="http://schemas.microsoft.com/office/drawing/2014/main" id="{8A35DE7A-D487-4342-A81A-3D47045F5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8866909" y="263236"/>
          <a:ext cx="2536371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1937721</xdr:colOff>
      <xdr:row>21</xdr:row>
      <xdr:rowOff>173018</xdr:rowOff>
    </xdr:from>
    <xdr:to>
      <xdr:col>3</xdr:col>
      <xdr:colOff>859267</xdr:colOff>
      <xdr:row>24</xdr:row>
      <xdr:rowOff>203498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1826C006-DEAA-4B00-BBE7-47D741DB2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937721" y="7864736"/>
          <a:ext cx="2812228" cy="917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272143</xdr:colOff>
      <xdr:row>0</xdr:row>
      <xdr:rowOff>54429</xdr:rowOff>
    </xdr:from>
    <xdr:to>
      <xdr:col>11</xdr:col>
      <xdr:colOff>1255122</xdr:colOff>
      <xdr:row>4</xdr:row>
      <xdr:rowOff>250372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32357B67-6FFC-4AFA-9445-C31FD8581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8371114" y="54429"/>
          <a:ext cx="2539637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1796144</xdr:colOff>
      <xdr:row>21</xdr:row>
      <xdr:rowOff>141514</xdr:rowOff>
    </xdr:from>
    <xdr:to>
      <xdr:col>3</xdr:col>
      <xdr:colOff>1186544</xdr:colOff>
      <xdr:row>24</xdr:row>
      <xdr:rowOff>181791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D28115AF-89E7-40D5-B556-9488CDCBBD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796144" y="6313714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998220</xdr:colOff>
      <xdr:row>40</xdr:row>
      <xdr:rowOff>60960</xdr:rowOff>
    </xdr:from>
    <xdr:to>
      <xdr:col>6</xdr:col>
      <xdr:colOff>327660</xdr:colOff>
      <xdr:row>44</xdr:row>
      <xdr:rowOff>213360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70CFC51A-BB52-1ECE-2185-81BE81FCE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99560" y="12100560"/>
          <a:ext cx="253746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617220</xdr:colOff>
      <xdr:row>0</xdr:row>
      <xdr:rowOff>0</xdr:rowOff>
    </xdr:from>
    <xdr:to>
      <xdr:col>5</xdr:col>
      <xdr:colOff>15240</xdr:colOff>
      <xdr:row>4</xdr:row>
      <xdr:rowOff>152400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6B6F5802-032E-4BD2-BD34-6490C4E4E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18560" y="0"/>
          <a:ext cx="253746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2537460</xdr:colOff>
      <xdr:row>68</xdr:row>
      <xdr:rowOff>205740</xdr:rowOff>
    </xdr:from>
    <xdr:to>
      <xdr:col>4</xdr:col>
      <xdr:colOff>297180</xdr:colOff>
      <xdr:row>71</xdr:row>
      <xdr:rowOff>213360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6549D504-3EFD-4A99-9635-C265F3402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537460" y="20779740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2223247</xdr:colOff>
      <xdr:row>35</xdr:row>
      <xdr:rowOff>0</xdr:rowOff>
    </xdr:from>
    <xdr:to>
      <xdr:col>3</xdr:col>
      <xdr:colOff>67235</xdr:colOff>
      <xdr:row>38</xdr:row>
      <xdr:rowOff>7620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47D7E53B-3B78-46D9-B82D-9ABCD8A1B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223247" y="10668000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3"/>
  <sheetViews>
    <sheetView showGridLines="0" tabSelected="1" view="pageBreakPreview" zoomScale="70" zoomScaleNormal="100" zoomScaleSheetLayoutView="70" workbookViewId="0">
      <selection activeCell="O10" sqref="O10"/>
    </sheetView>
  </sheetViews>
  <sheetFormatPr defaultColWidth="10.77734375" defaultRowHeight="24" customHeight="1"/>
  <cols>
    <col min="1" max="1" width="53.44140625" style="10" customWidth="1"/>
    <col min="2" max="2" width="7" style="10" customWidth="1"/>
    <col min="3" max="3" width="9.21875" style="20" bestFit="1" customWidth="1"/>
    <col min="4" max="4" width="1.21875" style="20" customWidth="1"/>
    <col min="5" max="5" width="19.21875" style="11" customWidth="1"/>
    <col min="6" max="6" width="1" style="11" customWidth="1"/>
    <col min="7" max="7" width="19.21875" style="5" customWidth="1"/>
    <col min="8" max="8" width="0.5546875" style="10" customWidth="1"/>
    <col min="9" max="9" width="12" style="10" bestFit="1" customWidth="1"/>
    <col min="10" max="10" width="22" style="10" customWidth="1"/>
    <col min="11" max="11" width="10.77734375" style="10"/>
    <col min="12" max="12" width="15.44140625" style="10" customWidth="1"/>
    <col min="13" max="13" width="10.77734375" style="10"/>
    <col min="14" max="14" width="12.21875" style="10" bestFit="1" customWidth="1"/>
    <col min="15" max="16384" width="10.77734375" style="10"/>
  </cols>
  <sheetData>
    <row r="1" spans="1:14" s="7" customFormat="1" ht="24" customHeight="1">
      <c r="A1" s="2" t="s">
        <v>85</v>
      </c>
      <c r="B1" s="3"/>
      <c r="C1" s="4"/>
      <c r="D1" s="4"/>
      <c r="E1" s="6"/>
      <c r="F1" s="6"/>
      <c r="G1" s="36"/>
    </row>
    <row r="2" spans="1:14" s="7" customFormat="1" ht="24" customHeight="1">
      <c r="A2" s="8" t="s">
        <v>39</v>
      </c>
      <c r="B2" s="3"/>
      <c r="C2" s="4"/>
      <c r="D2" s="4"/>
      <c r="E2" s="6"/>
      <c r="F2" s="6"/>
      <c r="G2" s="5"/>
    </row>
    <row r="3" spans="1:14" s="7" customFormat="1" ht="24" customHeight="1">
      <c r="A3" s="8" t="s">
        <v>163</v>
      </c>
      <c r="B3" s="3"/>
      <c r="C3" s="9"/>
      <c r="D3" s="9"/>
      <c r="E3" s="3"/>
      <c r="F3" s="3"/>
      <c r="G3" s="97"/>
    </row>
    <row r="4" spans="1:14" s="7" customFormat="1" ht="24" customHeight="1">
      <c r="A4" s="8"/>
      <c r="B4" s="3"/>
      <c r="C4" s="9"/>
      <c r="D4" s="9"/>
      <c r="E4" s="3"/>
      <c r="F4" s="3"/>
      <c r="G4" s="41" t="s">
        <v>38</v>
      </c>
    </row>
    <row r="5" spans="1:14" ht="24" customHeight="1">
      <c r="C5" s="12" t="s">
        <v>0</v>
      </c>
      <c r="D5" s="5"/>
      <c r="E5" s="48" t="s">
        <v>164</v>
      </c>
      <c r="F5" s="98"/>
      <c r="G5" s="48" t="s">
        <v>165</v>
      </c>
    </row>
    <row r="6" spans="1:14" ht="24" customHeight="1">
      <c r="A6" s="13" t="s">
        <v>24</v>
      </c>
      <c r="C6" s="10"/>
      <c r="D6" s="10"/>
      <c r="E6" s="58"/>
      <c r="F6" s="14"/>
    </row>
    <row r="7" spans="1:14" ht="24" customHeight="1">
      <c r="A7" s="1" t="s">
        <v>25</v>
      </c>
      <c r="C7" s="15"/>
      <c r="D7" s="15"/>
      <c r="E7" s="16">
        <v>578055</v>
      </c>
      <c r="F7" s="17"/>
      <c r="G7" s="16">
        <v>704935</v>
      </c>
      <c r="J7" s="28"/>
      <c r="K7" s="28"/>
      <c r="L7" s="99"/>
      <c r="M7" s="28"/>
      <c r="N7" s="28"/>
    </row>
    <row r="8" spans="1:14" ht="24" customHeight="1">
      <c r="A8" s="1" t="s">
        <v>97</v>
      </c>
      <c r="C8" s="15">
        <v>7</v>
      </c>
      <c r="D8" s="15"/>
      <c r="E8" s="16">
        <v>18017411</v>
      </c>
      <c r="F8" s="17"/>
      <c r="G8" s="16">
        <v>35933706</v>
      </c>
      <c r="J8" s="28"/>
      <c r="K8" s="28"/>
      <c r="L8" s="99"/>
      <c r="M8" s="28"/>
      <c r="N8" s="28"/>
    </row>
    <row r="9" spans="1:14" ht="24" customHeight="1">
      <c r="A9" s="1" t="s">
        <v>98</v>
      </c>
      <c r="C9" s="15">
        <v>8</v>
      </c>
      <c r="D9" s="15"/>
      <c r="E9" s="16">
        <v>454607</v>
      </c>
      <c r="F9" s="17"/>
      <c r="G9" s="16">
        <v>389925</v>
      </c>
      <c r="J9" s="28"/>
      <c r="K9" s="28"/>
      <c r="L9" s="99"/>
      <c r="M9" s="28"/>
      <c r="N9" s="28"/>
    </row>
    <row r="10" spans="1:14" ht="24" customHeight="1">
      <c r="A10" s="1" t="s">
        <v>99</v>
      </c>
      <c r="C10" s="15">
        <v>9</v>
      </c>
      <c r="D10" s="15"/>
      <c r="E10" s="16">
        <v>44474787</v>
      </c>
      <c r="F10" s="17"/>
      <c r="G10" s="16">
        <v>44375845</v>
      </c>
      <c r="J10" s="28"/>
      <c r="K10" s="28"/>
      <c r="L10" s="99"/>
      <c r="M10" s="28"/>
      <c r="N10" s="28"/>
    </row>
    <row r="11" spans="1:14" ht="24" customHeight="1">
      <c r="A11" s="1" t="s">
        <v>100</v>
      </c>
      <c r="C11" s="15">
        <v>10</v>
      </c>
      <c r="D11" s="15"/>
      <c r="E11" s="16">
        <v>211971835</v>
      </c>
      <c r="F11" s="19"/>
      <c r="G11" s="16">
        <v>210256423</v>
      </c>
      <c r="J11" s="28"/>
      <c r="K11" s="28"/>
      <c r="L11" s="99"/>
      <c r="M11" s="28"/>
      <c r="N11" s="28"/>
    </row>
    <row r="12" spans="1:14" ht="24" customHeight="1">
      <c r="A12" s="1" t="s">
        <v>101</v>
      </c>
      <c r="C12" s="15">
        <v>12</v>
      </c>
      <c r="D12" s="15"/>
      <c r="E12" s="16">
        <v>8313285</v>
      </c>
      <c r="F12" s="19"/>
      <c r="G12" s="16">
        <v>786422</v>
      </c>
      <c r="J12" s="28"/>
      <c r="K12" s="28"/>
      <c r="L12" s="99"/>
      <c r="M12" s="28"/>
      <c r="N12" s="28"/>
    </row>
    <row r="13" spans="1:14" ht="24" customHeight="1">
      <c r="A13" s="1" t="s">
        <v>102</v>
      </c>
      <c r="C13" s="15">
        <v>13</v>
      </c>
      <c r="D13" s="15"/>
      <c r="E13" s="16">
        <v>318105</v>
      </c>
      <c r="F13" s="19"/>
      <c r="G13" s="16">
        <v>308711</v>
      </c>
      <c r="J13" s="28"/>
      <c r="K13" s="28"/>
      <c r="L13" s="99"/>
      <c r="M13" s="28"/>
      <c r="N13" s="28"/>
    </row>
    <row r="14" spans="1:14" ht="24" customHeight="1">
      <c r="A14" s="1" t="s">
        <v>104</v>
      </c>
      <c r="C14" s="15">
        <v>21.1</v>
      </c>
      <c r="D14" s="15"/>
      <c r="E14" s="16">
        <v>490905</v>
      </c>
      <c r="F14" s="19"/>
      <c r="G14" s="16">
        <v>497039</v>
      </c>
      <c r="J14" s="28"/>
      <c r="K14" s="28"/>
      <c r="L14" s="99"/>
      <c r="M14" s="28"/>
      <c r="N14" s="28"/>
    </row>
    <row r="15" spans="1:14" ht="24" customHeight="1">
      <c r="A15" s="1" t="s">
        <v>103</v>
      </c>
      <c r="C15" s="15">
        <v>14</v>
      </c>
      <c r="D15" s="15"/>
      <c r="E15" s="16">
        <v>234472</v>
      </c>
      <c r="F15" s="19"/>
      <c r="G15" s="16">
        <v>261766</v>
      </c>
      <c r="J15" s="28"/>
      <c r="K15" s="28"/>
      <c r="L15" s="99"/>
      <c r="M15" s="28"/>
      <c r="N15" s="28"/>
    </row>
    <row r="16" spans="1:14" ht="24" customHeight="1">
      <c r="A16" s="1" t="s">
        <v>75</v>
      </c>
      <c r="C16" s="15">
        <v>15.1</v>
      </c>
      <c r="D16" s="15"/>
      <c r="E16" s="16">
        <v>1711321</v>
      </c>
      <c r="F16" s="19"/>
      <c r="G16" s="16">
        <v>1297534</v>
      </c>
      <c r="J16" s="28"/>
      <c r="K16" s="28"/>
      <c r="L16" s="99"/>
      <c r="M16" s="28"/>
      <c r="N16" s="28"/>
    </row>
    <row r="17" spans="1:25" ht="24" customHeight="1">
      <c r="A17" s="1" t="s">
        <v>54</v>
      </c>
      <c r="C17" s="15"/>
      <c r="D17" s="15"/>
      <c r="E17" s="18">
        <v>110855</v>
      </c>
      <c r="F17" s="19"/>
      <c r="G17" s="18">
        <v>116802</v>
      </c>
      <c r="J17" s="28"/>
      <c r="K17" s="28"/>
      <c r="L17" s="99"/>
      <c r="M17" s="28"/>
      <c r="N17" s="28"/>
    </row>
    <row r="18" spans="1:25" ht="24" customHeight="1">
      <c r="A18" s="1" t="s">
        <v>162</v>
      </c>
      <c r="C18" s="15"/>
      <c r="D18" s="15"/>
      <c r="E18" s="18">
        <v>127700</v>
      </c>
      <c r="F18" s="19"/>
      <c r="G18" s="18">
        <v>430024</v>
      </c>
      <c r="J18" s="28"/>
      <c r="K18" s="28"/>
      <c r="L18" s="99"/>
      <c r="M18" s="28"/>
      <c r="N18" s="28"/>
    </row>
    <row r="19" spans="1:25" ht="24" customHeight="1">
      <c r="A19" s="1" t="s">
        <v>105</v>
      </c>
      <c r="C19" s="15">
        <v>16</v>
      </c>
      <c r="D19" s="15"/>
      <c r="E19" s="18">
        <v>627166</v>
      </c>
      <c r="F19" s="19"/>
      <c r="G19" s="18">
        <v>487017</v>
      </c>
      <c r="I19" s="28"/>
      <c r="J19" s="28"/>
      <c r="K19" s="28"/>
      <c r="L19" s="99"/>
      <c r="M19" s="28"/>
      <c r="N19" s="28"/>
    </row>
    <row r="20" spans="1:25" ht="24" customHeight="1" thickBot="1">
      <c r="A20" s="13" t="s">
        <v>26</v>
      </c>
      <c r="E20" s="38">
        <f>SUM(E7:E19)</f>
        <v>287430504</v>
      </c>
      <c r="F20" s="19"/>
      <c r="G20" s="38">
        <f>SUM(G7:G19)</f>
        <v>295846149</v>
      </c>
      <c r="J20" s="28"/>
      <c r="K20" s="28"/>
      <c r="M20" s="28"/>
    </row>
    <row r="21" spans="1:25" ht="24" customHeight="1" thickTop="1">
      <c r="A21" s="13"/>
      <c r="E21" s="17"/>
      <c r="F21" s="17"/>
      <c r="G21" s="34"/>
      <c r="J21" s="28"/>
      <c r="K21" s="28"/>
      <c r="M21" s="28"/>
    </row>
    <row r="22" spans="1:25" ht="24" customHeight="1">
      <c r="A22" s="1" t="s">
        <v>4</v>
      </c>
      <c r="E22" s="21"/>
      <c r="F22" s="21"/>
      <c r="J22" s="28"/>
      <c r="K22" s="28"/>
      <c r="M22" s="28"/>
    </row>
    <row r="23" spans="1:25" ht="24" customHeight="1">
      <c r="A23" s="1"/>
      <c r="E23" s="21"/>
      <c r="F23" s="21"/>
      <c r="J23" s="28"/>
      <c r="K23" s="28"/>
      <c r="M23" s="28"/>
    </row>
    <row r="24" spans="1:25" s="7" customFormat="1" ht="24" customHeight="1">
      <c r="A24" s="2" t="s">
        <v>85</v>
      </c>
      <c r="B24" s="3"/>
      <c r="C24" s="4"/>
      <c r="D24" s="4"/>
      <c r="E24" s="6"/>
      <c r="F24" s="6"/>
      <c r="G24" s="5"/>
      <c r="J24" s="28"/>
      <c r="K24" s="28"/>
      <c r="M24" s="28"/>
    </row>
    <row r="25" spans="1:25" s="7" customFormat="1" ht="24" customHeight="1">
      <c r="A25" s="8" t="s">
        <v>40</v>
      </c>
      <c r="B25" s="3"/>
      <c r="C25" s="4"/>
      <c r="D25" s="4"/>
      <c r="E25" s="22"/>
      <c r="F25" s="22"/>
      <c r="G25" s="5"/>
      <c r="J25" s="28"/>
      <c r="K25" s="28"/>
      <c r="M25" s="28"/>
    </row>
    <row r="26" spans="1:25" s="7" customFormat="1" ht="24" customHeight="1">
      <c r="A26" s="8" t="s">
        <v>163</v>
      </c>
      <c r="B26" s="3"/>
      <c r="C26" s="9"/>
      <c r="D26" s="9"/>
      <c r="E26" s="3"/>
      <c r="F26" s="3"/>
      <c r="G26" s="97"/>
      <c r="J26" s="28"/>
      <c r="K26" s="28"/>
      <c r="M26" s="28"/>
    </row>
    <row r="27" spans="1:25" s="7" customFormat="1" ht="24" customHeight="1">
      <c r="A27" s="8"/>
      <c r="B27" s="3"/>
      <c r="C27" s="9"/>
      <c r="D27" s="9"/>
      <c r="E27" s="3"/>
      <c r="F27" s="3"/>
      <c r="G27" s="41" t="s">
        <v>38</v>
      </c>
      <c r="J27" s="28"/>
      <c r="K27" s="28"/>
      <c r="M27" s="28"/>
    </row>
    <row r="28" spans="1:25" ht="24" customHeight="1">
      <c r="C28" s="12" t="s">
        <v>0</v>
      </c>
      <c r="D28" s="5"/>
      <c r="E28" s="48" t="s">
        <v>164</v>
      </c>
      <c r="F28" s="98"/>
      <c r="G28" s="48" t="s">
        <v>165</v>
      </c>
      <c r="J28" s="28"/>
      <c r="K28" s="28"/>
      <c r="M28" s="28"/>
    </row>
    <row r="29" spans="1:25" ht="24" customHeight="1">
      <c r="A29" s="13" t="s">
        <v>60</v>
      </c>
      <c r="C29" s="10"/>
      <c r="D29" s="10"/>
      <c r="E29" s="21"/>
      <c r="F29" s="23"/>
      <c r="J29" s="28"/>
      <c r="K29" s="28"/>
      <c r="L29" s="23"/>
      <c r="M29" s="28"/>
    </row>
    <row r="30" spans="1:25" ht="24" customHeight="1">
      <c r="A30" s="1" t="s">
        <v>20</v>
      </c>
      <c r="C30" s="15">
        <v>18</v>
      </c>
      <c r="D30" s="15"/>
      <c r="E30" s="18">
        <v>230251664</v>
      </c>
      <c r="F30" s="19"/>
      <c r="G30" s="18">
        <v>231432038</v>
      </c>
      <c r="H30" s="100"/>
      <c r="I30" s="28"/>
      <c r="J30" s="23"/>
      <c r="K30" s="28"/>
      <c r="L30" s="11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</row>
    <row r="31" spans="1:25" ht="24" customHeight="1">
      <c r="A31" s="1" t="s">
        <v>52</v>
      </c>
      <c r="C31" s="15">
        <v>19</v>
      </c>
      <c r="D31" s="15"/>
      <c r="E31" s="18">
        <v>13800529</v>
      </c>
      <c r="F31" s="19"/>
      <c r="G31" s="18">
        <v>23616785</v>
      </c>
      <c r="H31" s="100"/>
      <c r="I31" s="28"/>
      <c r="J31" s="23"/>
      <c r="K31" s="28"/>
      <c r="L31" s="11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ht="24" customHeight="1">
      <c r="A32" s="1" t="s">
        <v>27</v>
      </c>
      <c r="C32" s="15"/>
      <c r="D32" s="15"/>
      <c r="E32" s="18">
        <v>880575</v>
      </c>
      <c r="F32" s="19"/>
      <c r="G32" s="18">
        <v>100507</v>
      </c>
      <c r="H32" s="100"/>
      <c r="J32" s="23"/>
      <c r="K32" s="28"/>
      <c r="L32" s="11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1:25" ht="24" customHeight="1">
      <c r="A33" s="1" t="s">
        <v>124</v>
      </c>
      <c r="C33" s="15">
        <v>8</v>
      </c>
      <c r="D33" s="15"/>
      <c r="E33" s="18">
        <v>477257</v>
      </c>
      <c r="F33" s="19"/>
      <c r="G33" s="18">
        <v>187900</v>
      </c>
      <c r="H33" s="100"/>
      <c r="J33" s="23"/>
      <c r="K33" s="28"/>
      <c r="L33" s="11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spans="1:25" ht="24" customHeight="1">
      <c r="A34" s="1" t="s">
        <v>106</v>
      </c>
      <c r="C34" s="15">
        <v>20</v>
      </c>
      <c r="D34" s="15"/>
      <c r="E34" s="18">
        <v>3050110</v>
      </c>
      <c r="F34" s="19"/>
      <c r="G34" s="18">
        <v>2396060</v>
      </c>
      <c r="H34" s="100"/>
      <c r="I34" s="28"/>
      <c r="J34" s="23"/>
      <c r="K34" s="28"/>
      <c r="L34" s="11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</row>
    <row r="35" spans="1:25" ht="24" customHeight="1">
      <c r="A35" s="1" t="s">
        <v>28</v>
      </c>
      <c r="C35" s="15"/>
      <c r="D35" s="15"/>
      <c r="E35" s="18">
        <v>454793</v>
      </c>
      <c r="F35" s="19"/>
      <c r="G35" s="18">
        <v>395070</v>
      </c>
      <c r="H35" s="100"/>
      <c r="J35" s="23"/>
      <c r="K35" s="101"/>
      <c r="L35" s="11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</row>
    <row r="36" spans="1:25" ht="24" customHeight="1">
      <c r="A36" s="1" t="s">
        <v>29</v>
      </c>
      <c r="C36" s="15"/>
      <c r="D36" s="15"/>
      <c r="E36" s="18">
        <v>762967</v>
      </c>
      <c r="F36" s="19"/>
      <c r="G36" s="18">
        <v>617666</v>
      </c>
      <c r="H36" s="100"/>
      <c r="J36" s="23"/>
      <c r="K36" s="101"/>
      <c r="L36" s="11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</row>
    <row r="37" spans="1:25" ht="24" customHeight="1">
      <c r="A37" s="1" t="s">
        <v>107</v>
      </c>
      <c r="C37" s="15">
        <v>21.2</v>
      </c>
      <c r="D37" s="15"/>
      <c r="E37" s="18">
        <v>500402</v>
      </c>
      <c r="F37" s="19"/>
      <c r="G37" s="18">
        <v>505535</v>
      </c>
      <c r="H37" s="100"/>
      <c r="J37" s="23"/>
      <c r="K37" s="23"/>
      <c r="L37" s="11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</row>
    <row r="38" spans="1:25" ht="24" customHeight="1">
      <c r="A38" s="1" t="s">
        <v>73</v>
      </c>
      <c r="C38" s="15">
        <v>22</v>
      </c>
      <c r="D38" s="15"/>
      <c r="E38" s="18">
        <v>397310</v>
      </c>
      <c r="F38" s="19"/>
      <c r="G38" s="18">
        <v>368844</v>
      </c>
      <c r="H38" s="100"/>
      <c r="J38" s="28"/>
      <c r="K38" s="28"/>
      <c r="L38" s="11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</row>
    <row r="39" spans="1:25" ht="24" customHeight="1">
      <c r="A39" s="1" t="s">
        <v>55</v>
      </c>
      <c r="C39" s="15"/>
      <c r="D39" s="15"/>
      <c r="E39" s="18">
        <v>645756</v>
      </c>
      <c r="F39" s="19"/>
      <c r="G39" s="18">
        <v>362133</v>
      </c>
      <c r="H39" s="100"/>
      <c r="J39" s="28"/>
      <c r="K39" s="28"/>
      <c r="L39" s="11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5" ht="24" customHeight="1">
      <c r="A40" s="1" t="s">
        <v>68</v>
      </c>
      <c r="C40" s="15"/>
      <c r="D40" s="15"/>
      <c r="E40" s="16">
        <v>236207</v>
      </c>
      <c r="F40" s="19"/>
      <c r="G40" s="16">
        <v>260486</v>
      </c>
      <c r="H40" s="100"/>
      <c r="J40" s="28"/>
      <c r="K40" s="28"/>
      <c r="L40" s="11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spans="1:25" ht="24" customHeight="1">
      <c r="A41" s="1" t="s">
        <v>30</v>
      </c>
      <c r="C41" s="15">
        <v>24</v>
      </c>
      <c r="D41" s="15"/>
      <c r="E41" s="16">
        <v>234964</v>
      </c>
      <c r="F41" s="19"/>
      <c r="G41" s="16">
        <v>273372</v>
      </c>
      <c r="H41" s="100"/>
      <c r="J41" s="28"/>
      <c r="K41" s="28"/>
      <c r="L41" s="11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</row>
    <row r="42" spans="1:25" ht="24" customHeight="1">
      <c r="A42" s="13" t="s">
        <v>31</v>
      </c>
      <c r="C42" s="15"/>
      <c r="D42" s="15"/>
      <c r="E42" s="30">
        <f>SUM(E30:E41)</f>
        <v>251692534</v>
      </c>
      <c r="F42" s="19"/>
      <c r="G42" s="30">
        <f>SUM(G30:G41)</f>
        <v>260516396</v>
      </c>
      <c r="H42" s="100"/>
      <c r="J42" s="28"/>
      <c r="K42" s="28"/>
      <c r="M42" s="28"/>
    </row>
    <row r="43" spans="1:25" ht="24" customHeight="1">
      <c r="A43" s="13" t="s">
        <v>61</v>
      </c>
      <c r="C43" s="102"/>
      <c r="D43" s="102"/>
      <c r="E43" s="16"/>
      <c r="F43" s="23"/>
      <c r="G43" s="16"/>
      <c r="J43" s="28"/>
      <c r="K43" s="28"/>
      <c r="L43" s="103"/>
      <c r="M43" s="28"/>
    </row>
    <row r="44" spans="1:25" ht="24" customHeight="1">
      <c r="A44" s="1" t="s">
        <v>32</v>
      </c>
      <c r="C44" s="15">
        <v>25</v>
      </c>
      <c r="D44" s="10"/>
      <c r="E44" s="16"/>
      <c r="F44" s="23"/>
      <c r="G44" s="16"/>
      <c r="J44" s="28"/>
      <c r="K44" s="28"/>
      <c r="M44" s="28"/>
    </row>
    <row r="45" spans="1:25" ht="24" customHeight="1">
      <c r="A45" s="24" t="s">
        <v>92</v>
      </c>
      <c r="C45" s="15"/>
      <c r="D45" s="15"/>
      <c r="E45" s="18"/>
      <c r="F45" s="26"/>
      <c r="G45" s="18"/>
      <c r="J45" s="28"/>
      <c r="K45" s="28"/>
      <c r="M45" s="28"/>
    </row>
    <row r="46" spans="1:25" ht="24" customHeight="1">
      <c r="A46" s="24" t="s">
        <v>63</v>
      </c>
      <c r="C46" s="15"/>
      <c r="D46" s="15"/>
      <c r="E46" s="18">
        <v>20000000</v>
      </c>
      <c r="F46" s="26"/>
      <c r="G46" s="18">
        <v>20000000</v>
      </c>
      <c r="J46" s="28"/>
      <c r="K46" s="28"/>
      <c r="M46" s="28"/>
      <c r="N46" s="28"/>
    </row>
    <row r="47" spans="1:25" ht="24" customHeight="1">
      <c r="A47" s="24" t="s">
        <v>91</v>
      </c>
      <c r="C47" s="15">
        <v>25</v>
      </c>
      <c r="D47" s="15"/>
      <c r="E47" s="18">
        <v>10598915</v>
      </c>
      <c r="F47" s="26"/>
      <c r="G47" s="18">
        <v>10598915</v>
      </c>
      <c r="J47" s="28"/>
      <c r="K47" s="28"/>
      <c r="M47" s="28"/>
      <c r="N47" s="28"/>
    </row>
    <row r="48" spans="1:25" ht="24" customHeight="1">
      <c r="A48" s="24" t="s">
        <v>74</v>
      </c>
      <c r="C48" s="15">
        <v>27</v>
      </c>
      <c r="D48" s="15"/>
      <c r="E48" s="18">
        <v>-2823208</v>
      </c>
      <c r="F48" s="27"/>
      <c r="G48" s="18">
        <v>-2287852</v>
      </c>
      <c r="J48" s="28"/>
      <c r="K48" s="28"/>
      <c r="M48" s="28"/>
      <c r="N48" s="28"/>
    </row>
    <row r="49" spans="1:13" ht="24" customHeight="1">
      <c r="A49" s="24" t="s">
        <v>33</v>
      </c>
      <c r="C49" s="15"/>
      <c r="D49" s="15"/>
      <c r="E49" s="18"/>
      <c r="F49" s="19"/>
      <c r="G49" s="18"/>
      <c r="I49" s="28"/>
      <c r="J49" s="28"/>
      <c r="K49" s="28"/>
      <c r="M49" s="28"/>
    </row>
    <row r="50" spans="1:13" ht="24" customHeight="1">
      <c r="A50" s="24" t="s">
        <v>108</v>
      </c>
      <c r="C50" s="15">
        <v>26</v>
      </c>
      <c r="D50" s="15"/>
      <c r="E50" s="18">
        <v>979000</v>
      </c>
      <c r="F50" s="19"/>
      <c r="G50" s="18">
        <v>979000</v>
      </c>
      <c r="I50" s="28"/>
      <c r="J50" s="28"/>
      <c r="K50" s="28"/>
      <c r="M50" s="28"/>
    </row>
    <row r="51" spans="1:13" ht="24" customHeight="1">
      <c r="A51" s="24" t="s">
        <v>34</v>
      </c>
      <c r="C51" s="102"/>
      <c r="D51" s="102"/>
      <c r="E51" s="18">
        <v>6983263</v>
      </c>
      <c r="F51" s="29"/>
      <c r="G51" s="18">
        <v>6039690</v>
      </c>
      <c r="I51" s="28"/>
      <c r="J51" s="103"/>
      <c r="K51" s="28"/>
      <c r="M51" s="28"/>
    </row>
    <row r="52" spans="1:13" ht="24" customHeight="1">
      <c r="A52" s="13" t="s">
        <v>51</v>
      </c>
      <c r="C52" s="10"/>
      <c r="D52" s="10"/>
      <c r="E52" s="30">
        <f>SUM(E46:E51)</f>
        <v>35737970</v>
      </c>
      <c r="F52" s="19"/>
      <c r="G52" s="30">
        <f>SUM(G46:G51)</f>
        <v>35329753</v>
      </c>
      <c r="I52" s="28"/>
      <c r="J52" s="28"/>
      <c r="K52" s="28"/>
      <c r="M52" s="28"/>
    </row>
    <row r="53" spans="1:13" ht="24" customHeight="1" thickBot="1">
      <c r="A53" s="13" t="s">
        <v>62</v>
      </c>
      <c r="C53" s="10"/>
      <c r="D53" s="10"/>
      <c r="E53" s="25">
        <f>SUM(E52,E42)</f>
        <v>287430504</v>
      </c>
      <c r="F53" s="19"/>
      <c r="G53" s="25">
        <f>SUM(G52,G42)</f>
        <v>295846149</v>
      </c>
      <c r="J53" s="28"/>
      <c r="K53" s="28"/>
      <c r="M53" s="28"/>
    </row>
    <row r="54" spans="1:13" ht="24" customHeight="1" thickTop="1">
      <c r="A54" s="1"/>
      <c r="C54" s="10"/>
      <c r="D54" s="10"/>
      <c r="E54" s="16"/>
      <c r="F54" s="27"/>
      <c r="G54" s="16"/>
      <c r="J54" s="28"/>
      <c r="K54" s="28"/>
      <c r="M54" s="28"/>
    </row>
    <row r="55" spans="1:13" ht="24" customHeight="1">
      <c r="A55" s="1" t="s">
        <v>4</v>
      </c>
      <c r="C55" s="10"/>
      <c r="D55" s="10"/>
      <c r="E55" s="31"/>
      <c r="F55" s="31"/>
      <c r="J55" s="28"/>
      <c r="K55" s="28"/>
      <c r="M55" s="28"/>
    </row>
    <row r="56" spans="1:13" ht="24" customHeight="1">
      <c r="E56" s="31"/>
      <c r="F56" s="31"/>
    </row>
    <row r="57" spans="1:13" ht="24" customHeight="1">
      <c r="A57" s="32"/>
      <c r="E57" s="31"/>
      <c r="F57" s="31"/>
    </row>
    <row r="58" spans="1:13" ht="24" customHeight="1">
      <c r="A58" s="7"/>
      <c r="E58" s="31"/>
      <c r="F58" s="31"/>
    </row>
    <row r="59" spans="1:13" ht="24" customHeight="1">
      <c r="B59" s="10" t="s">
        <v>1</v>
      </c>
      <c r="E59" s="31"/>
      <c r="F59" s="31"/>
    </row>
    <row r="60" spans="1:13" s="7" customFormat="1" ht="24" customHeight="1">
      <c r="A60" s="32"/>
      <c r="B60" s="10"/>
      <c r="C60" s="33"/>
      <c r="D60" s="33"/>
      <c r="E60" s="21"/>
      <c r="F60" s="21"/>
      <c r="G60" s="34"/>
    </row>
    <row r="61" spans="1:13" ht="24" customHeight="1">
      <c r="E61" s="23"/>
      <c r="F61" s="23"/>
    </row>
    <row r="62" spans="1:13" ht="24" customHeight="1">
      <c r="C62" s="10"/>
      <c r="D62" s="10"/>
      <c r="E62" s="23"/>
      <c r="F62" s="23"/>
      <c r="G62" s="10"/>
    </row>
    <row r="63" spans="1:13" ht="24" customHeight="1">
      <c r="C63" s="10"/>
      <c r="D63" s="10"/>
      <c r="E63" s="23"/>
      <c r="F63" s="23"/>
      <c r="G63" s="10"/>
    </row>
    <row r="64" spans="1:13" ht="24" customHeight="1">
      <c r="C64" s="10"/>
      <c r="D64" s="10"/>
      <c r="E64" s="23"/>
      <c r="F64" s="23"/>
      <c r="G64" s="10"/>
    </row>
    <row r="65" spans="3:7" ht="24" customHeight="1">
      <c r="C65" s="10"/>
      <c r="D65" s="10"/>
      <c r="E65" s="23"/>
      <c r="F65" s="23"/>
      <c r="G65" s="10"/>
    </row>
    <row r="66" spans="3:7" ht="24" customHeight="1">
      <c r="C66" s="10"/>
      <c r="D66" s="10"/>
      <c r="E66" s="23"/>
      <c r="F66" s="23"/>
      <c r="G66" s="10"/>
    </row>
    <row r="67" spans="3:7" ht="24" customHeight="1">
      <c r="C67" s="10"/>
      <c r="D67" s="10"/>
      <c r="E67" s="23"/>
      <c r="F67" s="23"/>
      <c r="G67" s="10"/>
    </row>
    <row r="68" spans="3:7" ht="24" customHeight="1">
      <c r="C68" s="10"/>
      <c r="D68" s="10"/>
      <c r="E68" s="23"/>
      <c r="F68" s="23"/>
      <c r="G68" s="10"/>
    </row>
    <row r="69" spans="3:7" ht="24" customHeight="1">
      <c r="C69" s="10"/>
      <c r="D69" s="10"/>
      <c r="E69" s="23"/>
      <c r="F69" s="23"/>
      <c r="G69" s="10"/>
    </row>
    <row r="70" spans="3:7" ht="24" customHeight="1">
      <c r="C70" s="10"/>
      <c r="D70" s="10"/>
      <c r="E70" s="23"/>
      <c r="F70" s="23"/>
      <c r="G70" s="10"/>
    </row>
    <row r="71" spans="3:7" ht="24" customHeight="1">
      <c r="C71" s="10"/>
      <c r="D71" s="10"/>
      <c r="E71" s="23"/>
      <c r="F71" s="23"/>
      <c r="G71" s="10"/>
    </row>
    <row r="72" spans="3:7" ht="24" customHeight="1">
      <c r="C72" s="10"/>
      <c r="D72" s="10"/>
      <c r="E72" s="23"/>
      <c r="F72" s="23"/>
      <c r="G72" s="10"/>
    </row>
    <row r="73" spans="3:7" ht="24" customHeight="1">
      <c r="C73" s="10"/>
      <c r="D73" s="10"/>
      <c r="E73" s="23"/>
      <c r="F73" s="23"/>
      <c r="G73" s="10"/>
    </row>
    <row r="74" spans="3:7" ht="24" customHeight="1">
      <c r="C74" s="10"/>
      <c r="D74" s="10"/>
      <c r="E74" s="23"/>
      <c r="F74" s="23"/>
      <c r="G74" s="10"/>
    </row>
    <row r="75" spans="3:7" ht="24" customHeight="1">
      <c r="C75" s="10"/>
      <c r="D75" s="10"/>
      <c r="E75" s="23"/>
      <c r="F75" s="23"/>
      <c r="G75" s="10"/>
    </row>
    <row r="76" spans="3:7" ht="24" customHeight="1">
      <c r="C76" s="10"/>
      <c r="D76" s="10"/>
      <c r="E76" s="23"/>
      <c r="F76" s="23"/>
      <c r="G76" s="10"/>
    </row>
    <row r="77" spans="3:7" ht="24" customHeight="1">
      <c r="C77" s="10"/>
      <c r="D77" s="10"/>
      <c r="E77" s="23"/>
      <c r="F77" s="23"/>
      <c r="G77" s="10"/>
    </row>
    <row r="78" spans="3:7" ht="24" customHeight="1">
      <c r="C78" s="10"/>
      <c r="D78" s="10"/>
      <c r="E78" s="23"/>
      <c r="F78" s="23"/>
      <c r="G78" s="10"/>
    </row>
    <row r="79" spans="3:7" ht="24" customHeight="1">
      <c r="C79" s="10"/>
      <c r="D79" s="10"/>
      <c r="E79" s="23"/>
      <c r="F79" s="23"/>
      <c r="G79" s="10"/>
    </row>
    <row r="80" spans="3:7" ht="24" customHeight="1">
      <c r="C80" s="10"/>
      <c r="D80" s="10"/>
      <c r="E80" s="23"/>
      <c r="F80" s="23"/>
      <c r="G80" s="10"/>
    </row>
    <row r="81" spans="3:7" ht="24" customHeight="1">
      <c r="C81" s="10"/>
      <c r="D81" s="10"/>
      <c r="E81" s="23"/>
      <c r="F81" s="23"/>
      <c r="G81" s="10"/>
    </row>
    <row r="82" spans="3:7" ht="24" customHeight="1">
      <c r="C82" s="10"/>
      <c r="D82" s="10"/>
      <c r="E82" s="23"/>
      <c r="F82" s="23"/>
      <c r="G82" s="10"/>
    </row>
    <row r="83" spans="3:7" ht="24" customHeight="1">
      <c r="C83" s="10"/>
      <c r="D83" s="10"/>
      <c r="E83" s="23"/>
      <c r="F83" s="23"/>
      <c r="G83" s="10"/>
    </row>
    <row r="84" spans="3:7" ht="24" customHeight="1">
      <c r="C84" s="10"/>
      <c r="D84" s="10"/>
      <c r="E84" s="23"/>
      <c r="F84" s="23"/>
      <c r="G84" s="10"/>
    </row>
    <row r="85" spans="3:7" ht="24" customHeight="1">
      <c r="C85" s="10"/>
      <c r="D85" s="10"/>
      <c r="E85" s="23"/>
      <c r="F85" s="23"/>
      <c r="G85" s="10"/>
    </row>
    <row r="86" spans="3:7" ht="24" customHeight="1">
      <c r="C86" s="10"/>
      <c r="D86" s="10"/>
      <c r="E86" s="23"/>
      <c r="F86" s="23"/>
      <c r="G86" s="10"/>
    </row>
    <row r="87" spans="3:7" ht="24" customHeight="1">
      <c r="C87" s="10"/>
      <c r="D87" s="10"/>
      <c r="E87" s="23"/>
      <c r="F87" s="23"/>
      <c r="G87" s="10"/>
    </row>
    <row r="88" spans="3:7" ht="24" customHeight="1">
      <c r="C88" s="10"/>
      <c r="D88" s="10"/>
      <c r="E88" s="23"/>
      <c r="F88" s="23"/>
      <c r="G88" s="10"/>
    </row>
    <row r="89" spans="3:7" ht="24" customHeight="1">
      <c r="C89" s="10"/>
      <c r="D89" s="10"/>
      <c r="E89" s="23"/>
      <c r="F89" s="23"/>
      <c r="G89" s="10"/>
    </row>
    <row r="90" spans="3:7" ht="24" customHeight="1">
      <c r="C90" s="10"/>
      <c r="D90" s="10"/>
      <c r="E90" s="23"/>
      <c r="F90" s="23"/>
      <c r="G90" s="10"/>
    </row>
    <row r="91" spans="3:7" ht="24" customHeight="1">
      <c r="C91" s="10"/>
      <c r="D91" s="10"/>
      <c r="E91" s="23"/>
      <c r="F91" s="23"/>
      <c r="G91" s="10"/>
    </row>
    <row r="92" spans="3:7" ht="24" customHeight="1">
      <c r="C92" s="10"/>
      <c r="D92" s="10"/>
      <c r="E92" s="23"/>
      <c r="F92" s="23"/>
      <c r="G92" s="10"/>
    </row>
    <row r="93" spans="3:7" ht="24" customHeight="1">
      <c r="C93" s="10"/>
      <c r="D93" s="10"/>
      <c r="E93" s="23"/>
      <c r="F93" s="23"/>
      <c r="G93" s="10"/>
    </row>
    <row r="94" spans="3:7" ht="24" customHeight="1">
      <c r="C94" s="10"/>
      <c r="D94" s="10"/>
      <c r="E94" s="23"/>
      <c r="F94" s="23"/>
      <c r="G94" s="10"/>
    </row>
    <row r="95" spans="3:7" ht="24" customHeight="1">
      <c r="C95" s="10"/>
      <c r="D95" s="10"/>
      <c r="E95" s="23"/>
      <c r="F95" s="23"/>
      <c r="G95" s="10"/>
    </row>
    <row r="96" spans="3:7" ht="24" customHeight="1">
      <c r="C96" s="10"/>
      <c r="D96" s="10"/>
      <c r="E96" s="23"/>
      <c r="F96" s="23"/>
      <c r="G96" s="10"/>
    </row>
    <row r="97" spans="3:7" ht="24" customHeight="1">
      <c r="C97" s="10"/>
      <c r="D97" s="10"/>
      <c r="E97" s="23"/>
      <c r="F97" s="23"/>
      <c r="G97" s="10"/>
    </row>
    <row r="98" spans="3:7" ht="24" customHeight="1">
      <c r="C98" s="10"/>
      <c r="D98" s="10"/>
      <c r="E98" s="23"/>
      <c r="F98" s="23"/>
      <c r="G98" s="10"/>
    </row>
    <row r="99" spans="3:7" ht="24" customHeight="1">
      <c r="C99" s="10"/>
      <c r="D99" s="10"/>
      <c r="E99" s="23"/>
      <c r="F99" s="23"/>
      <c r="G99" s="10"/>
    </row>
    <row r="100" spans="3:7" ht="24" customHeight="1">
      <c r="C100" s="10"/>
      <c r="D100" s="10"/>
      <c r="E100" s="23"/>
      <c r="F100" s="23"/>
      <c r="G100" s="10"/>
    </row>
    <row r="101" spans="3:7" ht="24" customHeight="1">
      <c r="C101" s="10"/>
      <c r="D101" s="10"/>
      <c r="E101" s="23"/>
      <c r="F101" s="23"/>
      <c r="G101" s="10"/>
    </row>
    <row r="102" spans="3:7" ht="24" customHeight="1">
      <c r="C102" s="10"/>
      <c r="D102" s="10"/>
      <c r="E102" s="23"/>
      <c r="F102" s="23"/>
      <c r="G102" s="10"/>
    </row>
    <row r="103" spans="3:7" ht="24" customHeight="1">
      <c r="C103" s="10"/>
      <c r="D103" s="10"/>
      <c r="E103" s="23"/>
      <c r="F103" s="23"/>
      <c r="G103" s="10"/>
    </row>
    <row r="104" spans="3:7" ht="24" customHeight="1">
      <c r="C104" s="10"/>
      <c r="D104" s="10"/>
      <c r="E104" s="23"/>
      <c r="F104" s="23"/>
      <c r="G104" s="10"/>
    </row>
    <row r="105" spans="3:7" ht="24" customHeight="1">
      <c r="C105" s="10"/>
      <c r="D105" s="10"/>
      <c r="E105" s="23"/>
      <c r="F105" s="23"/>
      <c r="G105" s="10"/>
    </row>
    <row r="106" spans="3:7" ht="24" customHeight="1">
      <c r="C106" s="10"/>
      <c r="D106" s="10"/>
      <c r="E106" s="23"/>
      <c r="F106" s="23"/>
      <c r="G106" s="10"/>
    </row>
    <row r="107" spans="3:7" ht="24" customHeight="1">
      <c r="C107" s="10"/>
      <c r="D107" s="10"/>
      <c r="E107" s="23"/>
      <c r="F107" s="23"/>
      <c r="G107" s="10"/>
    </row>
    <row r="108" spans="3:7" ht="24" customHeight="1">
      <c r="C108" s="10"/>
      <c r="D108" s="10"/>
      <c r="E108" s="23"/>
      <c r="F108" s="23"/>
      <c r="G108" s="10"/>
    </row>
    <row r="109" spans="3:7" ht="24" customHeight="1">
      <c r="C109" s="10"/>
      <c r="D109" s="10"/>
      <c r="E109" s="23"/>
      <c r="F109" s="23"/>
      <c r="G109" s="10"/>
    </row>
    <row r="110" spans="3:7" ht="24" customHeight="1">
      <c r="C110" s="10"/>
      <c r="D110" s="10"/>
      <c r="E110" s="23"/>
      <c r="F110" s="23"/>
      <c r="G110" s="10"/>
    </row>
    <row r="111" spans="3:7" ht="24" customHeight="1">
      <c r="C111" s="10"/>
      <c r="D111" s="10"/>
      <c r="E111" s="23"/>
      <c r="F111" s="23"/>
      <c r="G111" s="10"/>
    </row>
    <row r="112" spans="3:7" ht="24" customHeight="1">
      <c r="C112" s="10"/>
      <c r="D112" s="10"/>
      <c r="E112" s="23"/>
      <c r="F112" s="23"/>
      <c r="G112" s="10"/>
    </row>
    <row r="113" spans="3:7" ht="24" customHeight="1">
      <c r="C113" s="10"/>
      <c r="D113" s="10"/>
      <c r="E113" s="23"/>
      <c r="F113" s="23"/>
      <c r="G113" s="10"/>
    </row>
    <row r="114" spans="3:7" ht="24" customHeight="1">
      <c r="C114" s="10"/>
      <c r="D114" s="10"/>
      <c r="E114" s="23"/>
      <c r="F114" s="23"/>
      <c r="G114" s="10"/>
    </row>
    <row r="115" spans="3:7" ht="24" customHeight="1">
      <c r="C115" s="10"/>
      <c r="D115" s="10"/>
      <c r="E115" s="23"/>
      <c r="F115" s="23"/>
      <c r="G115" s="10"/>
    </row>
    <row r="116" spans="3:7" ht="24" customHeight="1">
      <c r="C116" s="10"/>
      <c r="D116" s="10"/>
      <c r="E116" s="23"/>
      <c r="F116" s="23"/>
      <c r="G116" s="10"/>
    </row>
    <row r="117" spans="3:7" ht="24" customHeight="1">
      <c r="C117" s="10"/>
      <c r="D117" s="10"/>
      <c r="E117" s="23"/>
      <c r="F117" s="23"/>
      <c r="G117" s="10"/>
    </row>
    <row r="118" spans="3:7" ht="24" customHeight="1">
      <c r="C118" s="10"/>
      <c r="D118" s="10"/>
      <c r="E118" s="23"/>
      <c r="F118" s="23"/>
      <c r="G118" s="10"/>
    </row>
    <row r="119" spans="3:7" ht="24" customHeight="1">
      <c r="C119" s="10"/>
      <c r="D119" s="10"/>
      <c r="E119" s="23"/>
      <c r="F119" s="23"/>
      <c r="G119" s="10"/>
    </row>
    <row r="120" spans="3:7" ht="24" customHeight="1">
      <c r="C120" s="10"/>
      <c r="D120" s="10"/>
      <c r="E120" s="23"/>
      <c r="F120" s="23"/>
      <c r="G120" s="10"/>
    </row>
    <row r="121" spans="3:7" ht="24" customHeight="1">
      <c r="C121" s="10"/>
      <c r="D121" s="10"/>
      <c r="E121" s="23"/>
      <c r="F121" s="23"/>
      <c r="G121" s="10"/>
    </row>
    <row r="122" spans="3:7" ht="24" customHeight="1">
      <c r="C122" s="10"/>
      <c r="D122" s="10"/>
      <c r="E122" s="23"/>
      <c r="F122" s="23"/>
      <c r="G122" s="10"/>
    </row>
    <row r="123" spans="3:7" ht="24" customHeight="1">
      <c r="C123" s="10"/>
      <c r="D123" s="10"/>
      <c r="E123" s="23"/>
      <c r="F123" s="23"/>
      <c r="G123" s="10"/>
    </row>
    <row r="124" spans="3:7" ht="24" customHeight="1">
      <c r="C124" s="10"/>
      <c r="D124" s="10"/>
      <c r="E124" s="23"/>
      <c r="F124" s="23"/>
      <c r="G124" s="10"/>
    </row>
    <row r="125" spans="3:7" ht="24" customHeight="1">
      <c r="C125" s="10"/>
      <c r="D125" s="10"/>
      <c r="E125" s="23"/>
      <c r="F125" s="23"/>
      <c r="G125" s="10"/>
    </row>
    <row r="126" spans="3:7" ht="24" customHeight="1">
      <c r="C126" s="10"/>
      <c r="D126" s="10"/>
      <c r="E126" s="23"/>
      <c r="F126" s="23"/>
      <c r="G126" s="10"/>
    </row>
    <row r="127" spans="3:7" ht="24" customHeight="1">
      <c r="C127" s="10"/>
      <c r="D127" s="10"/>
      <c r="E127" s="23"/>
      <c r="F127" s="23"/>
      <c r="G127" s="10"/>
    </row>
    <row r="128" spans="3:7" ht="24" customHeight="1">
      <c r="C128" s="10"/>
      <c r="D128" s="10"/>
      <c r="E128" s="23"/>
      <c r="F128" s="23"/>
      <c r="G128" s="10"/>
    </row>
    <row r="129" spans="3:7" ht="24" customHeight="1">
      <c r="C129" s="10"/>
      <c r="D129" s="10"/>
      <c r="E129" s="23"/>
      <c r="F129" s="23"/>
      <c r="G129" s="10"/>
    </row>
    <row r="130" spans="3:7" ht="24" customHeight="1">
      <c r="C130" s="10"/>
      <c r="D130" s="10"/>
      <c r="E130" s="23"/>
      <c r="F130" s="23"/>
      <c r="G130" s="10"/>
    </row>
    <row r="131" spans="3:7" ht="24" customHeight="1">
      <c r="C131" s="10"/>
      <c r="D131" s="10"/>
      <c r="E131" s="23"/>
      <c r="F131" s="23"/>
      <c r="G131" s="10"/>
    </row>
    <row r="132" spans="3:7" ht="24" customHeight="1">
      <c r="C132" s="10"/>
      <c r="D132" s="10"/>
      <c r="E132" s="23"/>
      <c r="F132" s="23"/>
      <c r="G132" s="10"/>
    </row>
    <row r="133" spans="3:7" ht="24" customHeight="1">
      <c r="C133" s="10"/>
      <c r="D133" s="10"/>
      <c r="E133" s="23"/>
      <c r="F133" s="23"/>
      <c r="G133" s="10"/>
    </row>
    <row r="134" spans="3:7" ht="24" customHeight="1">
      <c r="C134" s="10"/>
      <c r="D134" s="10"/>
      <c r="E134" s="23"/>
      <c r="F134" s="23"/>
      <c r="G134" s="10"/>
    </row>
    <row r="135" spans="3:7" ht="24" customHeight="1">
      <c r="C135" s="10"/>
      <c r="D135" s="10"/>
      <c r="E135" s="23"/>
      <c r="F135" s="23"/>
      <c r="G135" s="10"/>
    </row>
    <row r="136" spans="3:7" ht="24" customHeight="1">
      <c r="C136" s="10"/>
      <c r="D136" s="10"/>
      <c r="E136" s="23"/>
      <c r="F136" s="23"/>
      <c r="G136" s="10"/>
    </row>
    <row r="137" spans="3:7" ht="24" customHeight="1">
      <c r="C137" s="10"/>
      <c r="D137" s="10"/>
      <c r="E137" s="23"/>
      <c r="F137" s="23"/>
      <c r="G137" s="10"/>
    </row>
    <row r="138" spans="3:7" ht="24" customHeight="1">
      <c r="C138" s="10"/>
      <c r="D138" s="10"/>
      <c r="E138" s="23"/>
      <c r="F138" s="23"/>
      <c r="G138" s="10"/>
    </row>
    <row r="139" spans="3:7" ht="24" customHeight="1">
      <c r="C139" s="10"/>
      <c r="D139" s="10"/>
      <c r="E139" s="23"/>
      <c r="F139" s="23"/>
      <c r="G139" s="10"/>
    </row>
    <row r="140" spans="3:7" ht="24" customHeight="1">
      <c r="C140" s="10"/>
      <c r="D140" s="10"/>
      <c r="E140" s="23"/>
      <c r="F140" s="23"/>
      <c r="G140" s="10"/>
    </row>
    <row r="141" spans="3:7" ht="24" customHeight="1">
      <c r="C141" s="10"/>
      <c r="D141" s="10"/>
      <c r="E141" s="23"/>
      <c r="F141" s="23"/>
      <c r="G141" s="10"/>
    </row>
    <row r="142" spans="3:7" ht="24" customHeight="1">
      <c r="C142" s="10"/>
      <c r="D142" s="10"/>
      <c r="E142" s="23"/>
      <c r="F142" s="23"/>
      <c r="G142" s="10"/>
    </row>
    <row r="143" spans="3:7" ht="24" customHeight="1">
      <c r="C143" s="10"/>
      <c r="D143" s="10"/>
      <c r="E143" s="23"/>
      <c r="F143" s="23"/>
      <c r="G143" s="10"/>
    </row>
    <row r="144" spans="3:7" ht="24" customHeight="1">
      <c r="C144" s="10"/>
      <c r="D144" s="10"/>
      <c r="E144" s="23"/>
      <c r="F144" s="23"/>
      <c r="G144" s="10"/>
    </row>
    <row r="145" spans="3:7" ht="24" customHeight="1">
      <c r="C145" s="10"/>
      <c r="D145" s="10"/>
      <c r="E145" s="23"/>
      <c r="F145" s="23"/>
      <c r="G145" s="10"/>
    </row>
    <row r="146" spans="3:7" ht="24" customHeight="1">
      <c r="C146" s="10"/>
      <c r="D146" s="10"/>
      <c r="E146" s="23"/>
      <c r="F146" s="23"/>
      <c r="G146" s="10"/>
    </row>
    <row r="147" spans="3:7" ht="24" customHeight="1">
      <c r="C147" s="10"/>
      <c r="D147" s="10"/>
      <c r="E147" s="23"/>
      <c r="F147" s="23"/>
      <c r="G147" s="10"/>
    </row>
    <row r="148" spans="3:7" ht="24" customHeight="1">
      <c r="C148" s="10"/>
      <c r="D148" s="10"/>
      <c r="E148" s="23"/>
      <c r="F148" s="23"/>
      <c r="G148" s="10"/>
    </row>
    <row r="149" spans="3:7" ht="24" customHeight="1">
      <c r="C149" s="10"/>
      <c r="D149" s="10"/>
      <c r="E149" s="23"/>
      <c r="F149" s="23"/>
      <c r="G149" s="10"/>
    </row>
    <row r="150" spans="3:7" ht="24" customHeight="1">
      <c r="C150" s="10"/>
      <c r="D150" s="10"/>
      <c r="E150" s="23"/>
      <c r="F150" s="23"/>
      <c r="G150" s="10"/>
    </row>
    <row r="151" spans="3:7" ht="24" customHeight="1">
      <c r="C151" s="10"/>
      <c r="D151" s="10"/>
      <c r="E151" s="23"/>
      <c r="F151" s="23"/>
      <c r="G151" s="10"/>
    </row>
    <row r="152" spans="3:7" ht="24" customHeight="1">
      <c r="C152" s="10"/>
      <c r="D152" s="10"/>
      <c r="E152" s="23"/>
      <c r="F152" s="23"/>
      <c r="G152" s="10"/>
    </row>
    <row r="153" spans="3:7" ht="24" customHeight="1">
      <c r="C153" s="10"/>
      <c r="D153" s="10"/>
      <c r="E153" s="23"/>
      <c r="F153" s="23"/>
      <c r="G153" s="10"/>
    </row>
    <row r="154" spans="3:7" ht="24" customHeight="1">
      <c r="C154" s="10"/>
      <c r="D154" s="10"/>
      <c r="E154" s="23"/>
      <c r="F154" s="23"/>
      <c r="G154" s="10"/>
    </row>
    <row r="155" spans="3:7" ht="24" customHeight="1">
      <c r="C155" s="10"/>
      <c r="D155" s="10"/>
      <c r="E155" s="23"/>
      <c r="F155" s="23"/>
      <c r="G155" s="10"/>
    </row>
    <row r="156" spans="3:7" ht="24" customHeight="1">
      <c r="C156" s="10"/>
      <c r="D156" s="10"/>
      <c r="E156" s="23"/>
      <c r="F156" s="23"/>
      <c r="G156" s="10"/>
    </row>
    <row r="157" spans="3:7" ht="24" customHeight="1">
      <c r="C157" s="10"/>
      <c r="D157" s="10"/>
      <c r="E157" s="23"/>
      <c r="F157" s="23"/>
      <c r="G157" s="10"/>
    </row>
    <row r="158" spans="3:7" ht="24" customHeight="1">
      <c r="C158" s="10"/>
      <c r="D158" s="10"/>
      <c r="E158" s="23"/>
      <c r="F158" s="23"/>
      <c r="G158" s="10"/>
    </row>
    <row r="159" spans="3:7" ht="24" customHeight="1">
      <c r="C159" s="10"/>
      <c r="D159" s="10"/>
      <c r="E159" s="23"/>
      <c r="F159" s="23"/>
      <c r="G159" s="10"/>
    </row>
    <row r="160" spans="3:7" ht="24" customHeight="1">
      <c r="C160" s="10"/>
      <c r="D160" s="10"/>
      <c r="E160" s="23"/>
      <c r="F160" s="23"/>
      <c r="G160" s="10"/>
    </row>
    <row r="161" spans="3:7" ht="24" customHeight="1">
      <c r="C161" s="10"/>
      <c r="D161" s="10"/>
      <c r="E161" s="23"/>
      <c r="F161" s="23"/>
      <c r="G161" s="10"/>
    </row>
    <row r="162" spans="3:7" ht="24" customHeight="1">
      <c r="C162" s="10"/>
      <c r="D162" s="10"/>
      <c r="E162" s="23"/>
      <c r="F162" s="23"/>
      <c r="G162" s="10"/>
    </row>
    <row r="163" spans="3:7" ht="24" customHeight="1">
      <c r="C163" s="10"/>
      <c r="D163" s="10"/>
      <c r="E163" s="23"/>
      <c r="F163" s="23"/>
      <c r="G163" s="10"/>
    </row>
    <row r="164" spans="3:7" ht="24" customHeight="1">
      <c r="C164" s="10"/>
      <c r="D164" s="10"/>
      <c r="E164" s="23"/>
      <c r="F164" s="23"/>
      <c r="G164" s="10"/>
    </row>
    <row r="165" spans="3:7" ht="24" customHeight="1">
      <c r="C165" s="10"/>
      <c r="D165" s="10"/>
      <c r="E165" s="23"/>
      <c r="F165" s="23"/>
      <c r="G165" s="10"/>
    </row>
    <row r="166" spans="3:7" ht="24" customHeight="1">
      <c r="C166" s="10"/>
      <c r="D166" s="10"/>
      <c r="E166" s="23"/>
      <c r="F166" s="23"/>
      <c r="G166" s="10"/>
    </row>
    <row r="167" spans="3:7" ht="24" customHeight="1">
      <c r="C167" s="10"/>
      <c r="D167" s="10"/>
      <c r="E167" s="23"/>
      <c r="F167" s="23"/>
      <c r="G167" s="10"/>
    </row>
    <row r="168" spans="3:7" ht="24" customHeight="1">
      <c r="C168" s="10"/>
      <c r="D168" s="10"/>
      <c r="E168" s="23"/>
      <c r="F168" s="23"/>
      <c r="G168" s="10"/>
    </row>
    <row r="169" spans="3:7" ht="24" customHeight="1">
      <c r="C169" s="10"/>
      <c r="D169" s="10"/>
      <c r="E169" s="23"/>
      <c r="F169" s="23"/>
      <c r="G169" s="10"/>
    </row>
    <row r="170" spans="3:7" ht="24" customHeight="1">
      <c r="C170" s="10"/>
      <c r="D170" s="10"/>
      <c r="E170" s="23"/>
      <c r="F170" s="23"/>
      <c r="G170" s="10"/>
    </row>
    <row r="171" spans="3:7" ht="24" customHeight="1">
      <c r="C171" s="10"/>
      <c r="D171" s="10"/>
      <c r="E171" s="23"/>
      <c r="F171" s="23"/>
      <c r="G171" s="10"/>
    </row>
    <row r="172" spans="3:7" ht="24" customHeight="1">
      <c r="C172" s="10"/>
      <c r="D172" s="10"/>
      <c r="E172" s="23"/>
      <c r="F172" s="23"/>
      <c r="G172" s="10"/>
    </row>
    <row r="173" spans="3:7" ht="24" customHeight="1">
      <c r="C173" s="10"/>
      <c r="D173" s="10"/>
      <c r="E173" s="23"/>
      <c r="F173" s="23"/>
      <c r="G173" s="10"/>
    </row>
  </sheetData>
  <phoneticPr fontId="0" type="noConversion"/>
  <printOptions horizontalCentered="1" gridLinesSet="0"/>
  <pageMargins left="0.86614173228346458" right="0.55118110236220474" top="0.9055118110236221" bottom="0" header="0.19685039370078741" footer="0.19685039370078741"/>
  <pageSetup paperSize="9" scale="80" fitToHeight="0" orientation="portrait" r:id="rId1"/>
  <headerFooter alignWithMargins="0"/>
  <rowBreaks count="1" manualBreakCount="1">
    <brk id="23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2"/>
  <sheetViews>
    <sheetView showGridLines="0" view="pageBreakPreview" topLeftCell="A58" zoomScale="70" zoomScaleNormal="70" zoomScaleSheetLayoutView="70" workbookViewId="0">
      <selection activeCell="N70" sqref="N70:N71"/>
    </sheetView>
  </sheetViews>
  <sheetFormatPr defaultColWidth="10.77734375" defaultRowHeight="24" customHeight="1"/>
  <cols>
    <col min="1" max="1" width="51.5546875" style="10" customWidth="1"/>
    <col min="2" max="2" width="11.21875" style="10" customWidth="1"/>
    <col min="3" max="3" width="9.21875" style="20" bestFit="1" customWidth="1"/>
    <col min="4" max="4" width="1.21875" style="20" customWidth="1"/>
    <col min="5" max="5" width="16.77734375" style="11" customWidth="1"/>
    <col min="6" max="6" width="1.21875" style="11" customWidth="1"/>
    <col min="7" max="7" width="16.77734375" style="5" customWidth="1"/>
    <col min="8" max="8" width="1.44140625" style="10" customWidth="1"/>
    <col min="9" max="9" width="2.5546875" style="10" customWidth="1"/>
    <col min="10" max="10" width="11" style="10" bestFit="1" customWidth="1"/>
    <col min="11" max="11" width="2.5546875" style="10" customWidth="1"/>
    <col min="12" max="12" width="10.77734375" style="10"/>
    <col min="13" max="13" width="2.5546875" style="10" customWidth="1"/>
    <col min="14" max="16384" width="10.77734375" style="10"/>
  </cols>
  <sheetData>
    <row r="1" spans="1:7" ht="24" customHeight="1">
      <c r="A1" s="2"/>
      <c r="B1" s="3"/>
      <c r="C1" s="4"/>
      <c r="D1" s="4"/>
      <c r="E1" s="6"/>
      <c r="F1" s="6"/>
      <c r="G1" s="5" t="s">
        <v>166</v>
      </c>
    </row>
    <row r="2" spans="1:7" ht="24" customHeight="1">
      <c r="A2" s="2" t="s">
        <v>86</v>
      </c>
      <c r="B2" s="3"/>
      <c r="C2" s="4"/>
      <c r="D2" s="4"/>
      <c r="E2" s="6"/>
      <c r="F2" s="6"/>
    </row>
    <row r="3" spans="1:7" ht="24" customHeight="1">
      <c r="A3" s="8" t="s">
        <v>41</v>
      </c>
      <c r="B3" s="3"/>
      <c r="C3" s="9"/>
      <c r="D3" s="9"/>
      <c r="E3" s="41"/>
      <c r="F3" s="42"/>
      <c r="G3" s="41"/>
    </row>
    <row r="4" spans="1:7" ht="24" customHeight="1">
      <c r="A4" s="8" t="s">
        <v>173</v>
      </c>
      <c r="B4" s="35"/>
      <c r="C4" s="36"/>
      <c r="D4" s="36"/>
      <c r="E4" s="44"/>
      <c r="F4" s="43"/>
      <c r="G4" s="44"/>
    </row>
    <row r="5" spans="1:7" ht="24" customHeight="1">
      <c r="A5" s="8"/>
      <c r="C5" s="5"/>
      <c r="D5" s="5"/>
      <c r="E5" s="41"/>
      <c r="F5" s="37"/>
      <c r="G5" s="41" t="s">
        <v>69</v>
      </c>
    </row>
    <row r="6" spans="1:7" ht="24" customHeight="1">
      <c r="A6" s="35"/>
      <c r="C6" s="12" t="s">
        <v>0</v>
      </c>
      <c r="D6" s="85"/>
      <c r="E6" s="45" t="s">
        <v>175</v>
      </c>
      <c r="F6" s="46"/>
      <c r="G6" s="45" t="s">
        <v>150</v>
      </c>
    </row>
    <row r="7" spans="1:7" ht="24" customHeight="1">
      <c r="A7" s="35" t="s">
        <v>67</v>
      </c>
      <c r="C7" s="85"/>
      <c r="D7" s="85"/>
      <c r="E7" s="46"/>
      <c r="F7" s="46"/>
      <c r="G7" s="46"/>
    </row>
    <row r="8" spans="1:7" ht="24" customHeight="1">
      <c r="A8" s="1" t="s">
        <v>42</v>
      </c>
      <c r="C8" s="15">
        <v>29</v>
      </c>
      <c r="D8" s="10"/>
      <c r="E8" s="87">
        <v>2749780</v>
      </c>
      <c r="F8" s="18"/>
      <c r="G8" s="87">
        <v>2066127</v>
      </c>
    </row>
    <row r="9" spans="1:7" ht="24" customHeight="1">
      <c r="A9" s="1" t="s">
        <v>7</v>
      </c>
      <c r="C9" s="15">
        <v>30</v>
      </c>
      <c r="D9" s="15"/>
      <c r="E9" s="88">
        <v>-1037159</v>
      </c>
      <c r="F9" s="18"/>
      <c r="G9" s="53">
        <v>-547578</v>
      </c>
    </row>
    <row r="10" spans="1:7" ht="24" customHeight="1">
      <c r="A10" s="13" t="s">
        <v>43</v>
      </c>
      <c r="C10" s="10"/>
      <c r="D10" s="10"/>
      <c r="E10" s="18">
        <f>SUM(E8:E9)</f>
        <v>1712621</v>
      </c>
      <c r="F10" s="26"/>
      <c r="G10" s="18">
        <f>SUM(G8:G9)</f>
        <v>1518549</v>
      </c>
    </row>
    <row r="11" spans="1:7" ht="24" customHeight="1">
      <c r="A11" s="24" t="s">
        <v>44</v>
      </c>
      <c r="C11" s="15">
        <v>31</v>
      </c>
      <c r="D11" s="15"/>
      <c r="E11" s="52">
        <v>92339</v>
      </c>
      <c r="F11" s="64"/>
      <c r="G11" s="52">
        <v>87605</v>
      </c>
    </row>
    <row r="12" spans="1:7" ht="24" customHeight="1">
      <c r="A12" s="24" t="s">
        <v>45</v>
      </c>
      <c r="C12" s="15">
        <v>31</v>
      </c>
      <c r="D12" s="15"/>
      <c r="E12" s="53">
        <v>-30755</v>
      </c>
      <c r="F12" s="64"/>
      <c r="G12" s="53">
        <v>-15264</v>
      </c>
    </row>
    <row r="13" spans="1:7" ht="24" customHeight="1">
      <c r="A13" s="2" t="s">
        <v>46</v>
      </c>
      <c r="C13" s="15"/>
      <c r="D13" s="15"/>
      <c r="E13" s="18">
        <f>SUM(E11:E12)</f>
        <v>61584</v>
      </c>
      <c r="F13" s="26"/>
      <c r="G13" s="18">
        <f>SUM(G11:G12)</f>
        <v>72341</v>
      </c>
    </row>
    <row r="14" spans="1:7" ht="24" customHeight="1">
      <c r="A14" s="24" t="s">
        <v>167</v>
      </c>
      <c r="C14" s="5"/>
      <c r="D14" s="5"/>
      <c r="E14" s="5"/>
      <c r="F14" s="5"/>
    </row>
    <row r="15" spans="1:7" ht="24" customHeight="1">
      <c r="A15" s="24" t="s">
        <v>95</v>
      </c>
      <c r="C15" s="15">
        <v>32</v>
      </c>
      <c r="D15" s="15"/>
      <c r="E15" s="18">
        <v>8932</v>
      </c>
      <c r="F15" s="26"/>
      <c r="G15" s="18">
        <v>-13586</v>
      </c>
    </row>
    <row r="16" spans="1:7" ht="24" customHeight="1">
      <c r="A16" s="24" t="s">
        <v>59</v>
      </c>
      <c r="C16" s="15">
        <v>33</v>
      </c>
      <c r="D16" s="15"/>
      <c r="E16" s="18">
        <v>0</v>
      </c>
      <c r="F16" s="18"/>
      <c r="G16" s="18">
        <v>0</v>
      </c>
    </row>
    <row r="17" spans="1:12" ht="24" customHeight="1">
      <c r="A17" s="24" t="s">
        <v>64</v>
      </c>
      <c r="C17" s="15"/>
      <c r="D17" s="15"/>
      <c r="E17" s="18">
        <v>109907</v>
      </c>
      <c r="F17" s="18"/>
      <c r="G17" s="18">
        <v>102854</v>
      </c>
    </row>
    <row r="18" spans="1:12" ht="24" customHeight="1">
      <c r="A18" s="1" t="s">
        <v>112</v>
      </c>
      <c r="C18" s="15"/>
      <c r="D18" s="10"/>
      <c r="E18" s="49">
        <v>22130</v>
      </c>
      <c r="F18" s="18"/>
      <c r="G18" s="18">
        <v>3374</v>
      </c>
    </row>
    <row r="19" spans="1:12" ht="24" customHeight="1">
      <c r="A19" s="13" t="s">
        <v>122</v>
      </c>
      <c r="C19" s="10"/>
      <c r="D19" s="10"/>
      <c r="E19" s="30">
        <f>SUM(E10,E13:E18)</f>
        <v>1915174</v>
      </c>
      <c r="F19" s="26"/>
      <c r="G19" s="30">
        <f>SUM(G10,G13:G18)</f>
        <v>1683532</v>
      </c>
    </row>
    <row r="20" spans="1:12" ht="24" customHeight="1">
      <c r="A20" s="13" t="s">
        <v>109</v>
      </c>
      <c r="C20" s="10"/>
      <c r="D20" s="10"/>
      <c r="E20" s="18"/>
      <c r="F20" s="26"/>
      <c r="G20" s="18"/>
      <c r="J20" s="28"/>
      <c r="L20" s="28"/>
    </row>
    <row r="21" spans="1:12" ht="24" customHeight="1">
      <c r="A21" s="1" t="s">
        <v>16</v>
      </c>
      <c r="B21" s="28"/>
      <c r="C21" s="15"/>
      <c r="D21" s="10"/>
      <c r="E21" s="87">
        <v>413136</v>
      </c>
      <c r="F21" s="26"/>
      <c r="G21" s="87">
        <v>361196</v>
      </c>
      <c r="J21" s="28"/>
      <c r="L21" s="28"/>
    </row>
    <row r="22" spans="1:12" ht="24" customHeight="1">
      <c r="A22" s="1" t="s">
        <v>19</v>
      </c>
      <c r="B22" s="28"/>
      <c r="C22" s="15">
        <v>34</v>
      </c>
      <c r="D22" s="10"/>
      <c r="E22" s="55">
        <v>4088</v>
      </c>
      <c r="F22" s="26"/>
      <c r="G22" s="55">
        <v>4970</v>
      </c>
      <c r="J22" s="28"/>
      <c r="L22" s="28"/>
    </row>
    <row r="23" spans="1:12" ht="24" customHeight="1">
      <c r="A23" s="1" t="s">
        <v>17</v>
      </c>
      <c r="B23" s="28"/>
      <c r="C23" s="15"/>
      <c r="D23" s="10"/>
      <c r="E23" s="55">
        <v>166115</v>
      </c>
      <c r="F23" s="26"/>
      <c r="G23" s="55">
        <v>147963</v>
      </c>
      <c r="J23" s="28"/>
      <c r="L23" s="28"/>
    </row>
    <row r="24" spans="1:12" ht="24" customHeight="1">
      <c r="A24" s="1" t="s">
        <v>18</v>
      </c>
      <c r="B24" s="28"/>
      <c r="C24" s="10"/>
      <c r="D24" s="10"/>
      <c r="E24" s="55">
        <v>87105</v>
      </c>
      <c r="F24" s="26"/>
      <c r="G24" s="55">
        <v>60327</v>
      </c>
      <c r="J24" s="28"/>
      <c r="L24" s="28"/>
    </row>
    <row r="25" spans="1:12" ht="24" customHeight="1">
      <c r="A25" s="1" t="s">
        <v>56</v>
      </c>
      <c r="B25" s="28"/>
      <c r="C25" s="10"/>
      <c r="D25" s="10"/>
      <c r="E25" s="55">
        <v>37110</v>
      </c>
      <c r="F25" s="26"/>
      <c r="G25" s="55">
        <v>30346</v>
      </c>
      <c r="J25" s="28"/>
      <c r="L25" s="28"/>
    </row>
    <row r="26" spans="1:12" ht="24" customHeight="1">
      <c r="A26" s="1" t="s">
        <v>57</v>
      </c>
      <c r="B26" s="28"/>
      <c r="C26" s="10"/>
      <c r="D26" s="10"/>
      <c r="E26" s="55">
        <v>29858</v>
      </c>
      <c r="F26" s="26"/>
      <c r="G26" s="55">
        <v>27779</v>
      </c>
      <c r="J26" s="28"/>
      <c r="L26" s="28"/>
    </row>
    <row r="27" spans="1:12" ht="24" customHeight="1">
      <c r="A27" s="1" t="s">
        <v>94</v>
      </c>
      <c r="B27" s="28"/>
      <c r="C27" s="10"/>
      <c r="D27" s="10"/>
      <c r="E27" s="55">
        <v>86729</v>
      </c>
      <c r="F27" s="26"/>
      <c r="G27" s="55">
        <v>79364</v>
      </c>
      <c r="J27" s="28"/>
      <c r="L27" s="28"/>
    </row>
    <row r="28" spans="1:12" ht="24" customHeight="1">
      <c r="A28" s="1" t="s">
        <v>110</v>
      </c>
      <c r="B28" s="28"/>
      <c r="C28" s="1"/>
      <c r="D28" s="1"/>
      <c r="E28" s="53">
        <v>35933</v>
      </c>
      <c r="F28" s="26"/>
      <c r="G28" s="53">
        <v>38417</v>
      </c>
      <c r="J28" s="28"/>
    </row>
    <row r="29" spans="1:12" ht="24" customHeight="1">
      <c r="A29" s="13" t="s">
        <v>111</v>
      </c>
      <c r="B29" s="1"/>
      <c r="C29" s="10"/>
      <c r="D29" s="10"/>
      <c r="E29" s="18">
        <f>SUM(E21:E28)</f>
        <v>860074</v>
      </c>
      <c r="F29" s="26"/>
      <c r="G29" s="18">
        <f>SUM(G21:G28)</f>
        <v>750362</v>
      </c>
    </row>
    <row r="30" spans="1:12" ht="24" customHeight="1">
      <c r="A30" s="13" t="s">
        <v>134</v>
      </c>
      <c r="B30" s="1"/>
      <c r="C30" s="15">
        <v>35</v>
      </c>
      <c r="D30" s="10"/>
      <c r="E30" s="89">
        <v>537921</v>
      </c>
      <c r="F30" s="26"/>
      <c r="G30" s="89">
        <v>820659</v>
      </c>
    </row>
    <row r="31" spans="1:12" ht="24" customHeight="1">
      <c r="A31" s="13" t="s">
        <v>113</v>
      </c>
      <c r="B31" s="1"/>
      <c r="C31" s="10"/>
      <c r="D31" s="10"/>
      <c r="E31" s="18">
        <f>E19-E29-E30</f>
        <v>517179</v>
      </c>
      <c r="F31" s="26"/>
      <c r="G31" s="18">
        <f>G19-G29-G30</f>
        <v>112511</v>
      </c>
    </row>
    <row r="32" spans="1:12" ht="24" customHeight="1">
      <c r="A32" s="1" t="s">
        <v>96</v>
      </c>
      <c r="B32" s="1"/>
      <c r="C32" s="15">
        <v>15.2</v>
      </c>
      <c r="D32" s="10"/>
      <c r="E32" s="56">
        <v>-100089</v>
      </c>
      <c r="F32" s="18"/>
      <c r="G32" s="56">
        <v>-12330</v>
      </c>
    </row>
    <row r="33" spans="1:10" ht="24" customHeight="1">
      <c r="A33" s="13" t="s">
        <v>168</v>
      </c>
      <c r="B33" s="1"/>
      <c r="C33" s="10"/>
      <c r="D33" s="10"/>
      <c r="E33" s="30">
        <f>SUM(E31:E32)</f>
        <v>417090</v>
      </c>
      <c r="F33" s="26"/>
      <c r="G33" s="30">
        <f>SUM(G31:G32)</f>
        <v>100181</v>
      </c>
    </row>
    <row r="34" spans="1:10" ht="24" customHeight="1">
      <c r="A34" s="13"/>
      <c r="B34" s="1"/>
      <c r="C34" s="10"/>
      <c r="D34" s="10"/>
      <c r="E34" s="18"/>
      <c r="F34" s="26"/>
      <c r="G34" s="18"/>
    </row>
    <row r="35" spans="1:10" ht="24" customHeight="1">
      <c r="A35" s="1" t="s">
        <v>4</v>
      </c>
      <c r="B35" s="1"/>
      <c r="C35" s="10"/>
      <c r="D35" s="10"/>
      <c r="E35" s="86"/>
      <c r="F35" s="47"/>
      <c r="G35" s="86"/>
    </row>
    <row r="36" spans="1:10" ht="24" customHeight="1">
      <c r="A36" s="1"/>
      <c r="B36" s="1"/>
      <c r="C36" s="10"/>
      <c r="D36" s="10"/>
      <c r="E36" s="86"/>
      <c r="F36" s="47"/>
      <c r="G36" s="86"/>
    </row>
    <row r="37" spans="1:10" ht="24" customHeight="1">
      <c r="A37" s="2"/>
      <c r="B37" s="3"/>
      <c r="C37" s="4"/>
      <c r="D37" s="4"/>
      <c r="E37" s="6"/>
      <c r="F37" s="6"/>
      <c r="G37" s="5" t="s">
        <v>166</v>
      </c>
    </row>
    <row r="38" spans="1:10" ht="24" customHeight="1">
      <c r="A38" s="2" t="s">
        <v>86</v>
      </c>
      <c r="B38" s="3"/>
      <c r="C38" s="4"/>
      <c r="D38" s="4"/>
      <c r="E38" s="6"/>
      <c r="F38" s="6"/>
    </row>
    <row r="39" spans="1:10" ht="24" customHeight="1">
      <c r="A39" s="8" t="s">
        <v>80</v>
      </c>
      <c r="B39" s="3"/>
      <c r="C39" s="9"/>
      <c r="D39" s="9"/>
      <c r="E39" s="41"/>
      <c r="F39" s="42"/>
      <c r="G39" s="41"/>
    </row>
    <row r="40" spans="1:10" ht="24" customHeight="1">
      <c r="A40" s="8" t="s">
        <v>173</v>
      </c>
      <c r="B40" s="35"/>
      <c r="C40" s="36"/>
      <c r="D40" s="36"/>
      <c r="E40" s="44"/>
      <c r="F40" s="43"/>
      <c r="G40" s="44"/>
    </row>
    <row r="41" spans="1:10" ht="24" customHeight="1">
      <c r="A41" s="8"/>
      <c r="C41" s="5"/>
      <c r="D41" s="5"/>
      <c r="E41" s="41"/>
      <c r="F41" s="37"/>
      <c r="G41" s="41" t="s">
        <v>69</v>
      </c>
    </row>
    <row r="42" spans="1:10" ht="24" customHeight="1">
      <c r="A42" s="35"/>
      <c r="C42" s="12" t="s">
        <v>0</v>
      </c>
      <c r="D42" s="85"/>
      <c r="E42" s="45" t="s">
        <v>175</v>
      </c>
      <c r="F42" s="46"/>
      <c r="G42" s="45" t="s">
        <v>150</v>
      </c>
      <c r="J42" s="96"/>
    </row>
    <row r="43" spans="1:10" ht="24" customHeight="1">
      <c r="A43" s="13" t="s">
        <v>76</v>
      </c>
      <c r="B43" s="1"/>
      <c r="C43" s="15"/>
      <c r="D43" s="10"/>
      <c r="E43" s="18"/>
      <c r="F43" s="26"/>
      <c r="G43" s="18"/>
    </row>
    <row r="44" spans="1:10" ht="24" customHeight="1">
      <c r="A44" s="1" t="s">
        <v>114</v>
      </c>
      <c r="B44" s="1"/>
      <c r="C44" s="10"/>
      <c r="D44" s="10"/>
      <c r="E44" s="18"/>
      <c r="F44" s="26"/>
      <c r="G44" s="18"/>
    </row>
    <row r="45" spans="1:10" ht="24" customHeight="1">
      <c r="A45" s="1" t="s">
        <v>157</v>
      </c>
      <c r="B45" s="1"/>
      <c r="C45" s="5"/>
      <c r="D45" s="10"/>
      <c r="E45" s="5"/>
      <c r="F45" s="5"/>
    </row>
    <row r="46" spans="1:10" ht="24" customHeight="1">
      <c r="A46" s="1" t="s">
        <v>123</v>
      </c>
      <c r="B46" s="1"/>
      <c r="C46" s="5"/>
      <c r="D46" s="10"/>
      <c r="E46" s="18">
        <v>-219406</v>
      </c>
      <c r="F46" s="26"/>
      <c r="G46" s="49">
        <v>-803867</v>
      </c>
    </row>
    <row r="47" spans="1:10" ht="24" customHeight="1">
      <c r="A47" s="1" t="s">
        <v>153</v>
      </c>
      <c r="B47" s="1"/>
      <c r="C47" s="5"/>
      <c r="D47" s="10"/>
      <c r="E47" s="18"/>
      <c r="F47" s="26"/>
      <c r="G47" s="49"/>
    </row>
    <row r="48" spans="1:10" ht="24" customHeight="1">
      <c r="A48" s="1" t="s">
        <v>115</v>
      </c>
      <c r="B48" s="1"/>
      <c r="C48" s="5"/>
      <c r="D48" s="10"/>
      <c r="E48" s="56">
        <v>43882</v>
      </c>
      <c r="F48" s="26"/>
      <c r="G48" s="89">
        <v>160773</v>
      </c>
      <c r="J48" s="116"/>
    </row>
    <row r="49" spans="1:10" ht="24" customHeight="1">
      <c r="A49" s="1" t="s">
        <v>116</v>
      </c>
      <c r="B49" s="1"/>
      <c r="C49" s="15"/>
      <c r="D49" s="10"/>
      <c r="E49" s="56">
        <f>SUM(E46:E48)</f>
        <v>-175524</v>
      </c>
      <c r="F49" s="26"/>
      <c r="G49" s="56">
        <f>SUM(G46:G48)</f>
        <v>-643094</v>
      </c>
    </row>
    <row r="50" spans="1:10" ht="24" customHeight="1">
      <c r="A50" s="1" t="s">
        <v>117</v>
      </c>
      <c r="B50" s="1"/>
      <c r="C50" s="15"/>
      <c r="D50" s="10"/>
      <c r="E50" s="18"/>
      <c r="F50" s="26"/>
      <c r="G50" s="18"/>
      <c r="J50" s="96"/>
    </row>
    <row r="51" spans="1:10" ht="24" customHeight="1">
      <c r="A51" s="1" t="s">
        <v>158</v>
      </c>
      <c r="B51" s="1"/>
      <c r="C51" s="15"/>
      <c r="D51" s="10"/>
      <c r="E51" s="18"/>
      <c r="F51" s="26"/>
      <c r="G51" s="18"/>
    </row>
    <row r="52" spans="1:10" ht="24" customHeight="1">
      <c r="A52" s="1" t="s">
        <v>140</v>
      </c>
      <c r="B52" s="1"/>
      <c r="C52" s="15"/>
      <c r="D52" s="10"/>
      <c r="E52" s="18">
        <v>-323521</v>
      </c>
      <c r="F52" s="26"/>
      <c r="G52" s="49">
        <v>-308880</v>
      </c>
    </row>
    <row r="53" spans="1:10" ht="24" customHeight="1">
      <c r="A53" s="10" t="s">
        <v>169</v>
      </c>
      <c r="C53" s="15"/>
      <c r="D53" s="10"/>
      <c r="E53" s="18"/>
      <c r="F53" s="26"/>
      <c r="G53" s="49"/>
    </row>
    <row r="54" spans="1:10" ht="24" customHeight="1">
      <c r="A54" s="10" t="s">
        <v>118</v>
      </c>
      <c r="B54" s="1"/>
      <c r="C54" s="15"/>
      <c r="D54" s="10"/>
      <c r="E54" s="18">
        <v>0</v>
      </c>
      <c r="F54" s="26"/>
      <c r="G54" s="49">
        <v>18266</v>
      </c>
    </row>
    <row r="55" spans="1:10" ht="24" customHeight="1">
      <c r="A55" s="1" t="s">
        <v>153</v>
      </c>
      <c r="B55" s="1"/>
      <c r="C55" s="15"/>
      <c r="D55" s="10"/>
      <c r="E55" s="18"/>
      <c r="F55" s="26"/>
      <c r="G55" s="49"/>
    </row>
    <row r="56" spans="1:10" ht="24" customHeight="1">
      <c r="A56" s="1" t="s">
        <v>119</v>
      </c>
      <c r="B56" s="1"/>
      <c r="C56" s="15"/>
      <c r="D56" s="10"/>
      <c r="E56" s="56">
        <v>64704</v>
      </c>
      <c r="F56" s="26"/>
      <c r="G56" s="89">
        <v>58122</v>
      </c>
      <c r="J56" s="116"/>
    </row>
    <row r="57" spans="1:10" ht="24" customHeight="1">
      <c r="A57" s="1" t="s">
        <v>125</v>
      </c>
      <c r="B57" s="1"/>
      <c r="C57" s="15"/>
      <c r="D57" s="10"/>
      <c r="E57" s="56">
        <f>SUM(E52:E56)</f>
        <v>-258817</v>
      </c>
      <c r="F57" s="26"/>
      <c r="G57" s="56">
        <f>SUM(G52:G56)</f>
        <v>-232492</v>
      </c>
    </row>
    <row r="58" spans="1:10" ht="24" customHeight="1">
      <c r="A58" s="13" t="s">
        <v>186</v>
      </c>
      <c r="B58" s="1"/>
      <c r="C58" s="5"/>
      <c r="D58" s="10"/>
      <c r="E58" s="30">
        <f>E49+E57</f>
        <v>-434341</v>
      </c>
      <c r="F58" s="26"/>
      <c r="G58" s="30">
        <f>G49+G57</f>
        <v>-875586</v>
      </c>
    </row>
    <row r="59" spans="1:10" ht="24" customHeight="1" thickBot="1">
      <c r="A59" s="13" t="s">
        <v>171</v>
      </c>
      <c r="B59" s="1"/>
      <c r="C59" s="10"/>
      <c r="D59" s="10"/>
      <c r="E59" s="25">
        <f>E58+E33</f>
        <v>-17251</v>
      </c>
      <c r="F59" s="26"/>
      <c r="G59" s="25">
        <f>G58+G33</f>
        <v>-775405</v>
      </c>
    </row>
    <row r="60" spans="1:10" ht="24" customHeight="1" thickTop="1">
      <c r="A60" s="13"/>
      <c r="B60" s="1"/>
      <c r="C60" s="5"/>
      <c r="D60" s="10"/>
      <c r="E60" s="18"/>
      <c r="F60" s="26"/>
      <c r="G60" s="18"/>
    </row>
    <row r="61" spans="1:10" ht="24" customHeight="1">
      <c r="A61" s="13" t="s">
        <v>87</v>
      </c>
      <c r="C61" s="15">
        <v>36</v>
      </c>
      <c r="D61" s="10"/>
      <c r="E61" s="61"/>
      <c r="F61" s="62"/>
      <c r="G61" s="61"/>
    </row>
    <row r="62" spans="1:10" ht="24" customHeight="1">
      <c r="A62" s="1" t="s">
        <v>93</v>
      </c>
      <c r="B62" s="1"/>
      <c r="C62" s="5"/>
      <c r="D62" s="10"/>
      <c r="E62" s="5"/>
      <c r="F62" s="5"/>
    </row>
    <row r="63" spans="1:10" ht="24" customHeight="1" thickBot="1">
      <c r="A63" s="10" t="s">
        <v>172</v>
      </c>
      <c r="B63" s="1"/>
      <c r="C63" s="10"/>
      <c r="D63" s="10"/>
      <c r="E63" s="57">
        <v>0.21</v>
      </c>
      <c r="F63" s="63"/>
      <c r="G63" s="57">
        <v>0.05</v>
      </c>
    </row>
    <row r="64" spans="1:10" ht="24" customHeight="1" thickTop="1">
      <c r="A64" s="1"/>
      <c r="B64" s="1"/>
      <c r="C64" s="10"/>
      <c r="D64" s="10"/>
      <c r="E64" s="41"/>
      <c r="F64" s="37"/>
      <c r="G64" s="86"/>
    </row>
    <row r="65" spans="1:14" ht="24" customHeight="1">
      <c r="A65" s="1" t="s">
        <v>4</v>
      </c>
      <c r="B65" s="1"/>
      <c r="E65" s="41"/>
      <c r="F65" s="37"/>
      <c r="G65" s="86"/>
    </row>
    <row r="66" spans="1:14" ht="24" customHeight="1">
      <c r="A66" s="1"/>
      <c r="B66" s="1"/>
      <c r="E66" s="41"/>
      <c r="F66" s="37"/>
      <c r="G66" s="86"/>
    </row>
    <row r="67" spans="1:14" ht="24" customHeight="1">
      <c r="A67" s="1"/>
      <c r="B67" s="1"/>
      <c r="E67" s="41"/>
      <c r="F67" s="37"/>
      <c r="G67" s="86"/>
    </row>
    <row r="68" spans="1:14" ht="24" customHeight="1">
      <c r="A68" s="32"/>
      <c r="E68" s="86"/>
      <c r="F68" s="31"/>
      <c r="G68" s="86"/>
    </row>
    <row r="69" spans="1:14" ht="24" customHeight="1">
      <c r="E69" s="86"/>
      <c r="F69" s="31"/>
      <c r="G69" s="86"/>
    </row>
    <row r="70" spans="1:14" ht="24" customHeight="1">
      <c r="B70" s="10" t="s">
        <v>1</v>
      </c>
      <c r="C70" s="33"/>
      <c r="D70" s="33"/>
      <c r="E70" s="86"/>
      <c r="F70" s="31"/>
      <c r="G70" s="86"/>
    </row>
    <row r="71" spans="1:14" ht="24" customHeight="1">
      <c r="A71" s="32"/>
      <c r="C71" s="33"/>
      <c r="D71" s="33"/>
      <c r="E71" s="86"/>
      <c r="F71" s="31"/>
      <c r="G71" s="86"/>
    </row>
    <row r="73" spans="1:14" ht="24" customHeight="1">
      <c r="A73" s="2" t="s">
        <v>86</v>
      </c>
      <c r="B73" s="3"/>
      <c r="C73" s="4"/>
      <c r="D73" s="4"/>
      <c r="E73" s="6"/>
      <c r="F73" s="6"/>
    </row>
    <row r="74" spans="1:14" ht="24" customHeight="1">
      <c r="A74" s="8" t="s">
        <v>41</v>
      </c>
      <c r="B74" s="3"/>
      <c r="C74" s="9"/>
      <c r="D74" s="9"/>
      <c r="E74" s="41"/>
      <c r="F74" s="42"/>
      <c r="G74" s="41"/>
    </row>
    <row r="75" spans="1:14" ht="24" customHeight="1">
      <c r="A75" s="8" t="s">
        <v>174</v>
      </c>
      <c r="B75" s="35"/>
      <c r="C75" s="36"/>
      <c r="D75" s="36"/>
      <c r="E75" s="44"/>
      <c r="F75" s="43"/>
      <c r="G75" s="44"/>
    </row>
    <row r="76" spans="1:14" ht="24" customHeight="1">
      <c r="A76" s="8"/>
      <c r="C76" s="5"/>
      <c r="D76" s="5"/>
      <c r="E76" s="41"/>
      <c r="F76" s="37"/>
      <c r="G76" s="41" t="s">
        <v>69</v>
      </c>
    </row>
    <row r="77" spans="1:14" ht="24" customHeight="1">
      <c r="A77" s="35"/>
      <c r="C77" s="12" t="s">
        <v>0</v>
      </c>
      <c r="D77" s="85"/>
      <c r="E77" s="45" t="s">
        <v>175</v>
      </c>
      <c r="F77" s="46"/>
      <c r="G77" s="45" t="s">
        <v>150</v>
      </c>
    </row>
    <row r="78" spans="1:14" ht="24" customHeight="1">
      <c r="A78" s="35" t="s">
        <v>67</v>
      </c>
      <c r="C78" s="85"/>
      <c r="D78" s="85"/>
      <c r="E78" s="46"/>
      <c r="F78" s="46"/>
      <c r="G78" s="46"/>
    </row>
    <row r="79" spans="1:14" ht="24" customHeight="1">
      <c r="A79" s="1" t="s">
        <v>42</v>
      </c>
      <c r="C79" s="15">
        <v>29</v>
      </c>
      <c r="D79" s="10"/>
      <c r="E79" s="87">
        <v>5502562</v>
      </c>
      <c r="F79" s="18"/>
      <c r="G79" s="109">
        <v>4057787</v>
      </c>
      <c r="L79" s="28"/>
      <c r="N79" s="28"/>
    </row>
    <row r="80" spans="1:14" ht="24" customHeight="1">
      <c r="A80" s="1" t="s">
        <v>7</v>
      </c>
      <c r="C80" s="15">
        <v>30</v>
      </c>
      <c r="D80" s="15"/>
      <c r="E80" s="88">
        <v>-2059353</v>
      </c>
      <c r="F80" s="18"/>
      <c r="G80" s="110">
        <v>-1075957</v>
      </c>
      <c r="N80" s="28"/>
    </row>
    <row r="81" spans="1:14" ht="24" customHeight="1">
      <c r="A81" s="13" t="s">
        <v>43</v>
      </c>
      <c r="C81" s="10"/>
      <c r="D81" s="10"/>
      <c r="E81" s="18">
        <f>SUM(E79:E80)</f>
        <v>3443209</v>
      </c>
      <c r="F81" s="26"/>
      <c r="G81" s="18">
        <f>SUM(G79:G80)</f>
        <v>2981830</v>
      </c>
      <c r="N81" s="28"/>
    </row>
    <row r="82" spans="1:14" ht="24" customHeight="1">
      <c r="A82" s="24" t="s">
        <v>44</v>
      </c>
      <c r="C82" s="15">
        <v>31</v>
      </c>
      <c r="D82" s="15"/>
      <c r="E82" s="52">
        <v>183860</v>
      </c>
      <c r="F82" s="64"/>
      <c r="G82" s="111">
        <v>169675</v>
      </c>
      <c r="N82" s="28"/>
    </row>
    <row r="83" spans="1:14" ht="24" customHeight="1">
      <c r="A83" s="24" t="s">
        <v>45</v>
      </c>
      <c r="C83" s="15">
        <v>31</v>
      </c>
      <c r="D83" s="15"/>
      <c r="E83" s="53">
        <v>-60628</v>
      </c>
      <c r="F83" s="64"/>
      <c r="G83" s="112">
        <v>-33189</v>
      </c>
      <c r="N83" s="28"/>
    </row>
    <row r="84" spans="1:14" ht="24" customHeight="1">
      <c r="A84" s="2" t="s">
        <v>46</v>
      </c>
      <c r="C84" s="15"/>
      <c r="D84" s="15"/>
      <c r="E84" s="18">
        <f>SUM(E82:E83)</f>
        <v>123232</v>
      </c>
      <c r="F84" s="26"/>
      <c r="G84" s="18">
        <f>SUM(G82:G83)</f>
        <v>136486</v>
      </c>
      <c r="N84" s="28"/>
    </row>
    <row r="85" spans="1:14" ht="24" customHeight="1">
      <c r="A85" s="24" t="s">
        <v>167</v>
      </c>
      <c r="C85" s="5"/>
      <c r="D85" s="5"/>
      <c r="E85" s="5"/>
      <c r="F85" s="5"/>
      <c r="N85" s="28"/>
    </row>
    <row r="86" spans="1:14" ht="24" customHeight="1">
      <c r="A86" s="24" t="s">
        <v>95</v>
      </c>
      <c r="C86" s="15">
        <v>32</v>
      </c>
      <c r="D86" s="15"/>
      <c r="E86" s="18">
        <v>6781</v>
      </c>
      <c r="F86" s="26"/>
      <c r="G86" s="49">
        <v>-27729</v>
      </c>
      <c r="N86" s="28"/>
    </row>
    <row r="87" spans="1:14" ht="24" customHeight="1">
      <c r="A87" s="24" t="s">
        <v>59</v>
      </c>
      <c r="C87" s="15">
        <v>33</v>
      </c>
      <c r="D87" s="15"/>
      <c r="E87" s="18">
        <v>10856</v>
      </c>
      <c r="F87" s="18"/>
      <c r="G87" s="49">
        <v>0</v>
      </c>
      <c r="N87" s="28"/>
    </row>
    <row r="88" spans="1:14" ht="24" customHeight="1">
      <c r="A88" s="24" t="s">
        <v>64</v>
      </c>
      <c r="C88" s="15"/>
      <c r="D88" s="15"/>
      <c r="E88" s="18">
        <v>225583</v>
      </c>
      <c r="F88" s="18"/>
      <c r="G88" s="49">
        <v>213153</v>
      </c>
      <c r="N88" s="28"/>
    </row>
    <row r="89" spans="1:14" ht="24" customHeight="1">
      <c r="A89" s="1" t="s">
        <v>112</v>
      </c>
      <c r="C89" s="15"/>
      <c r="D89" s="10"/>
      <c r="E89" s="49">
        <v>30778</v>
      </c>
      <c r="F89" s="18"/>
      <c r="G89" s="49">
        <v>11461</v>
      </c>
      <c r="N89" s="28"/>
    </row>
    <row r="90" spans="1:14" ht="24" customHeight="1">
      <c r="A90" s="13" t="s">
        <v>122</v>
      </c>
      <c r="C90" s="10"/>
      <c r="D90" s="10"/>
      <c r="E90" s="30">
        <f>SUM(E81,E84:E89)</f>
        <v>3840439</v>
      </c>
      <c r="F90" s="26"/>
      <c r="G90" s="30">
        <f>SUM(G81,G84:G89)</f>
        <v>3315201</v>
      </c>
      <c r="N90" s="28"/>
    </row>
    <row r="91" spans="1:14" ht="24" customHeight="1">
      <c r="A91" s="13" t="s">
        <v>109</v>
      </c>
      <c r="C91" s="10"/>
      <c r="D91" s="10"/>
      <c r="E91" s="18"/>
      <c r="F91" s="26"/>
      <c r="G91" s="18"/>
      <c r="N91" s="28"/>
    </row>
    <row r="92" spans="1:14" ht="24" customHeight="1">
      <c r="A92" s="1" t="s">
        <v>16</v>
      </c>
      <c r="B92" s="28"/>
      <c r="C92" s="15"/>
      <c r="D92" s="10"/>
      <c r="E92" s="87">
        <v>788392</v>
      </c>
      <c r="F92" s="26"/>
      <c r="G92" s="109">
        <v>719806</v>
      </c>
      <c r="N92" s="28"/>
    </row>
    <row r="93" spans="1:14" ht="24" customHeight="1">
      <c r="A93" s="1" t="s">
        <v>19</v>
      </c>
      <c r="B93" s="28"/>
      <c r="C93" s="15">
        <v>34</v>
      </c>
      <c r="D93" s="10"/>
      <c r="E93" s="55">
        <v>6513</v>
      </c>
      <c r="F93" s="26"/>
      <c r="G93" s="113">
        <v>7812</v>
      </c>
      <c r="N93" s="28"/>
    </row>
    <row r="94" spans="1:14" ht="24" customHeight="1">
      <c r="A94" s="1" t="s">
        <v>17</v>
      </c>
      <c r="B94" s="28"/>
      <c r="C94" s="15"/>
      <c r="D94" s="10"/>
      <c r="E94" s="55">
        <v>331476</v>
      </c>
      <c r="F94" s="26"/>
      <c r="G94" s="113">
        <v>295276</v>
      </c>
      <c r="N94" s="28"/>
    </row>
    <row r="95" spans="1:14" ht="24" customHeight="1">
      <c r="A95" s="1" t="s">
        <v>18</v>
      </c>
      <c r="B95" s="28"/>
      <c r="C95" s="10"/>
      <c r="D95" s="10"/>
      <c r="E95" s="55">
        <v>171639</v>
      </c>
      <c r="F95" s="26"/>
      <c r="G95" s="113">
        <v>117633</v>
      </c>
      <c r="N95" s="28"/>
    </row>
    <row r="96" spans="1:14" ht="24" customHeight="1">
      <c r="A96" s="1" t="s">
        <v>56</v>
      </c>
      <c r="B96" s="28"/>
      <c r="C96" s="10"/>
      <c r="D96" s="10"/>
      <c r="E96" s="55">
        <v>72506</v>
      </c>
      <c r="F96" s="26"/>
      <c r="G96" s="113">
        <v>50989</v>
      </c>
      <c r="N96" s="28"/>
    </row>
    <row r="97" spans="1:14" ht="24" customHeight="1">
      <c r="A97" s="1" t="s">
        <v>57</v>
      </c>
      <c r="B97" s="28"/>
      <c r="C97" s="15">
        <v>14</v>
      </c>
      <c r="D97" s="10"/>
      <c r="E97" s="55">
        <v>59538</v>
      </c>
      <c r="F97" s="26"/>
      <c r="G97" s="113">
        <v>55166</v>
      </c>
      <c r="N97" s="28"/>
    </row>
    <row r="98" spans="1:14" ht="24" customHeight="1">
      <c r="A98" s="1" t="s">
        <v>94</v>
      </c>
      <c r="B98" s="28"/>
      <c r="C98" s="10"/>
      <c r="D98" s="10"/>
      <c r="E98" s="55">
        <v>167817</v>
      </c>
      <c r="F98" s="26"/>
      <c r="G98" s="113">
        <v>155891</v>
      </c>
      <c r="N98" s="28"/>
    </row>
    <row r="99" spans="1:14" ht="24" customHeight="1">
      <c r="A99" s="1" t="s">
        <v>110</v>
      </c>
      <c r="B99" s="28"/>
      <c r="C99" s="1"/>
      <c r="D99" s="1"/>
      <c r="E99" s="53">
        <v>68992</v>
      </c>
      <c r="F99" s="26"/>
      <c r="G99" s="112">
        <v>70084</v>
      </c>
      <c r="N99" s="28"/>
    </row>
    <row r="100" spans="1:14" ht="24" customHeight="1">
      <c r="A100" s="13" t="s">
        <v>111</v>
      </c>
      <c r="B100" s="1"/>
      <c r="C100" s="10"/>
      <c r="D100" s="10"/>
      <c r="E100" s="18">
        <f>SUM(E92:E99)</f>
        <v>1666873</v>
      </c>
      <c r="F100" s="26"/>
      <c r="G100" s="18">
        <f>SUM(G92:G99)</f>
        <v>1472657</v>
      </c>
      <c r="N100" s="28"/>
    </row>
    <row r="101" spans="1:14" ht="24" customHeight="1">
      <c r="A101" s="13" t="s">
        <v>134</v>
      </c>
      <c r="B101" s="1"/>
      <c r="C101" s="15">
        <v>35</v>
      </c>
      <c r="D101" s="10"/>
      <c r="E101" s="89">
        <v>1010711</v>
      </c>
      <c r="F101" s="26"/>
      <c r="G101" s="89">
        <v>1329927</v>
      </c>
      <c r="N101" s="28"/>
    </row>
    <row r="102" spans="1:14" ht="24" customHeight="1">
      <c r="A102" s="13" t="s">
        <v>113</v>
      </c>
      <c r="B102" s="1"/>
      <c r="C102" s="10"/>
      <c r="D102" s="10"/>
      <c r="E102" s="18">
        <f>E90-E100-E101</f>
        <v>1162855</v>
      </c>
      <c r="F102" s="26"/>
      <c r="G102" s="18">
        <f>G90-G100-G101</f>
        <v>512617</v>
      </c>
      <c r="N102" s="28"/>
    </row>
    <row r="103" spans="1:14" ht="24" customHeight="1">
      <c r="A103" s="1" t="s">
        <v>96</v>
      </c>
      <c r="B103" s="1"/>
      <c r="C103" s="15">
        <v>15.2</v>
      </c>
      <c r="D103" s="10"/>
      <c r="E103" s="56">
        <v>-219282</v>
      </c>
      <c r="F103" s="18"/>
      <c r="G103" s="89">
        <v>-81835</v>
      </c>
      <c r="N103" s="28"/>
    </row>
    <row r="104" spans="1:14" ht="24" customHeight="1">
      <c r="A104" s="13" t="s">
        <v>168</v>
      </c>
      <c r="B104" s="1"/>
      <c r="C104" s="10"/>
      <c r="D104" s="10"/>
      <c r="E104" s="30">
        <f>SUM(E102:E103)</f>
        <v>943573</v>
      </c>
      <c r="F104" s="26"/>
      <c r="G104" s="30">
        <f>SUM(G102:G103)</f>
        <v>430782</v>
      </c>
      <c r="N104" s="28"/>
    </row>
    <row r="105" spans="1:14" ht="24" customHeight="1">
      <c r="A105" s="13"/>
      <c r="B105" s="1"/>
      <c r="C105" s="10"/>
      <c r="D105" s="10"/>
      <c r="E105" s="18"/>
      <c r="F105" s="26"/>
      <c r="G105" s="18"/>
    </row>
    <row r="106" spans="1:14" ht="24" customHeight="1">
      <c r="A106" s="1" t="s">
        <v>4</v>
      </c>
      <c r="B106" s="1"/>
      <c r="C106" s="10"/>
      <c r="D106" s="10"/>
      <c r="E106" s="86"/>
      <c r="F106" s="47"/>
      <c r="G106" s="86"/>
    </row>
    <row r="107" spans="1:14" ht="24" customHeight="1">
      <c r="A107" s="1"/>
      <c r="B107" s="1"/>
      <c r="C107" s="10"/>
      <c r="D107" s="10"/>
      <c r="E107" s="86"/>
      <c r="F107" s="47"/>
      <c r="G107" s="86"/>
    </row>
    <row r="108" spans="1:14" ht="24" customHeight="1">
      <c r="A108" s="2" t="s">
        <v>86</v>
      </c>
      <c r="B108" s="3"/>
      <c r="C108" s="4"/>
      <c r="D108" s="4"/>
      <c r="E108" s="6"/>
      <c r="F108" s="6"/>
    </row>
    <row r="109" spans="1:14" ht="24" customHeight="1">
      <c r="A109" s="8" t="s">
        <v>80</v>
      </c>
      <c r="B109" s="3"/>
      <c r="C109" s="9"/>
      <c r="D109" s="9"/>
      <c r="E109" s="41"/>
      <c r="F109" s="42"/>
      <c r="G109" s="41"/>
    </row>
    <row r="110" spans="1:14" ht="24" customHeight="1">
      <c r="A110" s="8" t="s">
        <v>174</v>
      </c>
      <c r="B110" s="35"/>
      <c r="C110" s="36"/>
      <c r="D110" s="36"/>
      <c r="E110" s="44"/>
      <c r="F110" s="43"/>
      <c r="G110" s="44"/>
    </row>
    <row r="111" spans="1:14" ht="24" customHeight="1">
      <c r="A111" s="8"/>
      <c r="C111" s="5"/>
      <c r="D111" s="5"/>
      <c r="E111" s="41"/>
      <c r="F111" s="37"/>
      <c r="G111" s="41" t="s">
        <v>69</v>
      </c>
    </row>
    <row r="112" spans="1:14" ht="24" customHeight="1">
      <c r="A112" s="35"/>
      <c r="C112" s="12" t="s">
        <v>0</v>
      </c>
      <c r="D112" s="85"/>
      <c r="E112" s="45" t="s">
        <v>175</v>
      </c>
      <c r="F112" s="46"/>
      <c r="G112" s="45" t="s">
        <v>150</v>
      </c>
    </row>
    <row r="113" spans="1:14" ht="24" customHeight="1">
      <c r="A113" s="13" t="s">
        <v>76</v>
      </c>
      <c r="B113" s="1"/>
      <c r="C113" s="15"/>
      <c r="D113" s="10"/>
      <c r="E113" s="18"/>
      <c r="F113" s="26"/>
      <c r="G113" s="18"/>
    </row>
    <row r="114" spans="1:14" ht="24" customHeight="1">
      <c r="A114" s="1" t="s">
        <v>114</v>
      </c>
      <c r="B114" s="1"/>
      <c r="C114" s="10"/>
      <c r="D114" s="10"/>
      <c r="E114" s="18"/>
      <c r="F114" s="26"/>
      <c r="G114" s="18"/>
    </row>
    <row r="115" spans="1:14" ht="24" customHeight="1">
      <c r="A115" s="1" t="s">
        <v>157</v>
      </c>
      <c r="B115" s="1"/>
      <c r="C115" s="5"/>
      <c r="D115" s="10"/>
      <c r="E115" s="5"/>
      <c r="F115" s="5"/>
    </row>
    <row r="116" spans="1:14" ht="24" customHeight="1">
      <c r="A116" s="1" t="s">
        <v>123</v>
      </c>
      <c r="B116" s="1"/>
      <c r="C116" s="5"/>
      <c r="D116" s="10"/>
      <c r="E116" s="18">
        <v>-15648</v>
      </c>
      <c r="F116" s="26"/>
      <c r="G116" s="49">
        <v>-1253756</v>
      </c>
      <c r="N116" s="28"/>
    </row>
    <row r="117" spans="1:14" ht="24" customHeight="1">
      <c r="A117" s="1" t="s">
        <v>153</v>
      </c>
      <c r="B117" s="1"/>
      <c r="C117" s="5"/>
      <c r="D117" s="10"/>
      <c r="E117" s="18"/>
      <c r="F117" s="26"/>
      <c r="G117" s="49"/>
      <c r="N117" s="28"/>
    </row>
    <row r="118" spans="1:14" ht="24" customHeight="1">
      <c r="A118" s="1" t="s">
        <v>115</v>
      </c>
      <c r="B118" s="1"/>
      <c r="C118" s="5"/>
      <c r="D118" s="10"/>
      <c r="E118" s="89">
        <v>3130</v>
      </c>
      <c r="F118" s="26"/>
      <c r="G118" s="89">
        <v>250751</v>
      </c>
      <c r="J118" s="116"/>
      <c r="N118" s="28"/>
    </row>
    <row r="119" spans="1:14" ht="24" customHeight="1">
      <c r="A119" s="1" t="s">
        <v>116</v>
      </c>
      <c r="B119" s="1"/>
      <c r="C119" s="15"/>
      <c r="D119" s="10"/>
      <c r="E119" s="56">
        <f>SUM(E116:E118)</f>
        <v>-12518</v>
      </c>
      <c r="F119" s="26"/>
      <c r="G119" s="56">
        <f>SUM(G116:G118)</f>
        <v>-1003005</v>
      </c>
      <c r="N119" s="28"/>
    </row>
    <row r="120" spans="1:14" ht="24" customHeight="1">
      <c r="A120" s="1" t="s">
        <v>117</v>
      </c>
      <c r="B120" s="1"/>
      <c r="C120" s="15"/>
      <c r="D120" s="10"/>
      <c r="E120" s="18"/>
      <c r="F120" s="26"/>
      <c r="G120" s="18"/>
      <c r="J120" s="96"/>
      <c r="N120" s="28"/>
    </row>
    <row r="121" spans="1:14" ht="24" customHeight="1">
      <c r="A121" s="1" t="s">
        <v>158</v>
      </c>
      <c r="B121" s="1"/>
      <c r="C121" s="15"/>
      <c r="D121" s="10"/>
      <c r="E121" s="18"/>
      <c r="F121" s="26"/>
      <c r="G121" s="18"/>
      <c r="N121" s="28"/>
    </row>
    <row r="122" spans="1:14" ht="24" customHeight="1">
      <c r="A122" s="1" t="s">
        <v>140</v>
      </c>
      <c r="B122" s="1"/>
      <c r="C122" s="15"/>
      <c r="D122" s="10"/>
      <c r="E122" s="18">
        <v>-653547</v>
      </c>
      <c r="F122" s="26"/>
      <c r="G122" s="49">
        <v>-188226</v>
      </c>
      <c r="N122" s="28"/>
    </row>
    <row r="123" spans="1:14" ht="24" customHeight="1">
      <c r="A123" s="10" t="s">
        <v>169</v>
      </c>
      <c r="C123" s="15"/>
      <c r="D123" s="10"/>
      <c r="E123" s="18"/>
      <c r="F123" s="26"/>
      <c r="G123" s="49"/>
      <c r="N123" s="28"/>
    </row>
    <row r="124" spans="1:14" ht="24" customHeight="1">
      <c r="A124" s="10" t="s">
        <v>118</v>
      </c>
      <c r="B124" s="1"/>
      <c r="C124" s="15"/>
      <c r="D124" s="10"/>
      <c r="E124" s="18">
        <v>0</v>
      </c>
      <c r="F124" s="26"/>
      <c r="G124" s="49">
        <v>10594</v>
      </c>
      <c r="N124" s="28"/>
    </row>
    <row r="125" spans="1:14" ht="24" customHeight="1">
      <c r="A125" s="1" t="s">
        <v>153</v>
      </c>
      <c r="B125" s="1"/>
      <c r="C125" s="15"/>
      <c r="D125" s="10"/>
      <c r="E125" s="18"/>
      <c r="F125" s="26"/>
      <c r="G125" s="49"/>
      <c r="N125" s="28"/>
    </row>
    <row r="126" spans="1:14" ht="24" customHeight="1">
      <c r="A126" s="1" t="s">
        <v>119</v>
      </c>
      <c r="B126" s="1"/>
      <c r="C126" s="15"/>
      <c r="D126" s="10"/>
      <c r="E126" s="89">
        <v>130709</v>
      </c>
      <c r="F126" s="26"/>
      <c r="G126" s="89">
        <v>35526</v>
      </c>
      <c r="J126" s="116"/>
      <c r="N126" s="28"/>
    </row>
    <row r="127" spans="1:14" ht="24" customHeight="1">
      <c r="A127" s="1" t="s">
        <v>125</v>
      </c>
      <c r="B127" s="1"/>
      <c r="C127" s="15"/>
      <c r="D127" s="10"/>
      <c r="E127" s="56">
        <f>SUM(E122:E126)</f>
        <v>-522838</v>
      </c>
      <c r="F127" s="26"/>
      <c r="G127" s="56">
        <f>SUM(G122:G126)</f>
        <v>-142106</v>
      </c>
      <c r="N127" s="28"/>
    </row>
    <row r="128" spans="1:14" ht="24" customHeight="1">
      <c r="A128" s="13" t="s">
        <v>186</v>
      </c>
      <c r="B128" s="1"/>
      <c r="C128" s="5"/>
      <c r="D128" s="10"/>
      <c r="E128" s="30">
        <f>E119+E127</f>
        <v>-535356</v>
      </c>
      <c r="F128" s="26"/>
      <c r="G128" s="30">
        <f>G119+G127</f>
        <v>-1145111</v>
      </c>
      <c r="N128" s="28"/>
    </row>
    <row r="129" spans="1:14" ht="24" customHeight="1" thickBot="1">
      <c r="A129" s="13" t="s">
        <v>171</v>
      </c>
      <c r="B129" s="1"/>
      <c r="C129" s="10"/>
      <c r="D129" s="10"/>
      <c r="E129" s="25">
        <f>E128+E104</f>
        <v>408217</v>
      </c>
      <c r="F129" s="26"/>
      <c r="G129" s="25">
        <f>G128+G104</f>
        <v>-714329</v>
      </c>
      <c r="N129" s="28"/>
    </row>
    <row r="130" spans="1:14" ht="24" customHeight="1" thickTop="1">
      <c r="A130" s="13"/>
      <c r="B130" s="1"/>
      <c r="C130" s="5"/>
      <c r="D130" s="10"/>
      <c r="E130" s="18"/>
      <c r="F130" s="26"/>
      <c r="G130" s="18"/>
      <c r="N130" s="28"/>
    </row>
    <row r="131" spans="1:14" ht="24" customHeight="1">
      <c r="A131" s="13" t="s">
        <v>87</v>
      </c>
      <c r="C131" s="15">
        <v>36</v>
      </c>
      <c r="D131" s="10"/>
      <c r="E131" s="61"/>
      <c r="F131" s="62"/>
      <c r="G131" s="61"/>
      <c r="N131" s="28"/>
    </row>
    <row r="132" spans="1:14" ht="24" customHeight="1">
      <c r="A132" s="1" t="s">
        <v>93</v>
      </c>
      <c r="B132" s="1"/>
      <c r="C132" s="5"/>
      <c r="D132" s="10"/>
      <c r="E132" s="5"/>
      <c r="F132" s="5"/>
      <c r="N132" s="28"/>
    </row>
    <row r="133" spans="1:14" ht="24" customHeight="1" thickBot="1">
      <c r="A133" s="10" t="s">
        <v>172</v>
      </c>
      <c r="B133" s="1"/>
      <c r="C133" s="10"/>
      <c r="D133" s="10"/>
      <c r="E133" s="57">
        <v>0.47</v>
      </c>
      <c r="F133" s="63"/>
      <c r="G133" s="114">
        <v>0.22</v>
      </c>
      <c r="N133" s="28"/>
    </row>
    <row r="134" spans="1:14" ht="24" customHeight="1" thickTop="1">
      <c r="A134" s="1"/>
      <c r="B134" s="1"/>
      <c r="C134" s="10"/>
      <c r="D134" s="10"/>
      <c r="E134" s="41"/>
      <c r="F134" s="37"/>
      <c r="G134" s="86"/>
      <c r="N134" s="28"/>
    </row>
    <row r="135" spans="1:14" ht="24" customHeight="1">
      <c r="A135" s="1" t="s">
        <v>4</v>
      </c>
      <c r="B135" s="1"/>
      <c r="E135" s="41"/>
      <c r="F135" s="37"/>
      <c r="G135" s="86"/>
    </row>
    <row r="136" spans="1:14" ht="24" customHeight="1">
      <c r="A136" s="1"/>
      <c r="B136" s="1"/>
      <c r="E136" s="41"/>
      <c r="F136" s="37"/>
      <c r="G136" s="86"/>
    </row>
    <row r="137" spans="1:14" ht="24" customHeight="1">
      <c r="A137" s="1"/>
      <c r="B137" s="1"/>
      <c r="E137" s="41"/>
      <c r="F137" s="37"/>
      <c r="G137" s="86"/>
    </row>
    <row r="138" spans="1:14" ht="24" customHeight="1">
      <c r="A138" s="32"/>
      <c r="E138" s="86"/>
      <c r="F138" s="31"/>
      <c r="G138" s="86"/>
    </row>
    <row r="139" spans="1:14" ht="24" customHeight="1">
      <c r="E139" s="86"/>
      <c r="F139" s="31"/>
      <c r="G139" s="86"/>
    </row>
    <row r="140" spans="1:14" ht="24" customHeight="1">
      <c r="B140" s="10" t="s">
        <v>1</v>
      </c>
      <c r="C140" s="33"/>
      <c r="D140" s="33"/>
      <c r="E140" s="86"/>
      <c r="F140" s="31"/>
      <c r="G140" s="86"/>
    </row>
    <row r="141" spans="1:14" ht="24" customHeight="1">
      <c r="A141" s="32"/>
      <c r="C141" s="33"/>
      <c r="D141" s="33"/>
      <c r="E141" s="86"/>
      <c r="F141" s="31"/>
      <c r="G141" s="86"/>
    </row>
    <row r="142" spans="1:14" ht="24" customHeight="1">
      <c r="E142" s="41"/>
      <c r="F142" s="37"/>
      <c r="G142" s="41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3" manualBreakCount="3">
    <brk id="36" max="7" man="1"/>
    <brk id="72" max="7" man="1"/>
    <brk id="107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6"/>
  <sheetViews>
    <sheetView showGridLines="0" view="pageBreakPreview" topLeftCell="A6" zoomScale="70" zoomScaleNormal="55" zoomScaleSheetLayoutView="70" workbookViewId="0">
      <selection activeCell="D25" sqref="D25:R25"/>
    </sheetView>
  </sheetViews>
  <sheetFormatPr defaultColWidth="9.21875" defaultRowHeight="23.85" customHeight="1"/>
  <cols>
    <col min="1" max="1" width="38.5546875" style="10" customWidth="1"/>
    <col min="2" max="2" width="10" style="106" customWidth="1"/>
    <col min="3" max="3" width="1.44140625" style="106" customWidth="1"/>
    <col min="4" max="4" width="21.21875" style="106" customWidth="1"/>
    <col min="5" max="5" width="1.44140625" style="10" customWidth="1"/>
    <col min="6" max="6" width="21.21875" style="10" customWidth="1"/>
    <col min="7" max="7" width="1.44140625" style="10" customWidth="1"/>
    <col min="8" max="8" width="21.21875" style="106" customWidth="1"/>
    <col min="9" max="9" width="1.44140625" style="10" customWidth="1"/>
    <col min="10" max="10" width="21.21875" style="106" customWidth="1"/>
    <col min="11" max="11" width="1.44140625" style="106" customWidth="1"/>
    <col min="12" max="12" width="21.21875" style="106" customWidth="1"/>
    <col min="13" max="13" width="1.44140625" style="10" customWidth="1"/>
    <col min="14" max="14" width="21.21875" style="10" customWidth="1"/>
    <col min="15" max="15" width="1.44140625" style="10" customWidth="1"/>
    <col min="16" max="16" width="11.77734375" style="10" customWidth="1"/>
    <col min="17" max="17" width="3.77734375" style="10" customWidth="1"/>
    <col min="18" max="18" width="13.21875" style="10" customWidth="1"/>
    <col min="19" max="16384" width="9.21875" style="10"/>
  </cols>
  <sheetData>
    <row r="1" spans="1:18" s="7" customFormat="1" ht="23.85" customHeight="1">
      <c r="A1" s="2" t="s">
        <v>86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0"/>
      <c r="O1" s="35"/>
      <c r="P1" s="35"/>
      <c r="Q1" s="35"/>
      <c r="R1" s="35"/>
    </row>
    <row r="2" spans="1:18" s="7" customFormat="1" ht="23.85" customHeight="1">
      <c r="A2" s="35" t="s">
        <v>79</v>
      </c>
      <c r="B2" s="35"/>
      <c r="C2" s="35"/>
      <c r="D2" s="104"/>
      <c r="E2" s="104"/>
      <c r="F2" s="104"/>
      <c r="G2" s="104"/>
      <c r="H2" s="105"/>
      <c r="I2" s="35"/>
      <c r="J2" s="35"/>
      <c r="K2" s="35"/>
      <c r="L2" s="35"/>
      <c r="M2" s="35"/>
      <c r="O2" s="35"/>
      <c r="P2" s="35"/>
      <c r="Q2" s="35"/>
      <c r="R2" s="35"/>
    </row>
    <row r="3" spans="1:18" s="7" customFormat="1" ht="23.85" customHeight="1">
      <c r="A3" s="8" t="s">
        <v>174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8" ht="23.85" customHeight="1">
      <c r="D4" s="10"/>
      <c r="J4" s="10"/>
      <c r="K4" s="10"/>
      <c r="L4" s="10"/>
      <c r="N4" s="107" t="s">
        <v>38</v>
      </c>
    </row>
    <row r="5" spans="1:18" ht="23.85" customHeight="1">
      <c r="B5" s="10"/>
      <c r="C5" s="10"/>
      <c r="D5" s="10"/>
      <c r="H5" s="85" t="s">
        <v>144</v>
      </c>
      <c r="J5" s="10"/>
      <c r="K5" s="10"/>
      <c r="L5" s="10"/>
      <c r="M5" s="107"/>
    </row>
    <row r="6" spans="1:18" ht="23.85" customHeight="1">
      <c r="B6" s="10"/>
      <c r="C6" s="10"/>
      <c r="D6" s="10"/>
      <c r="H6" s="85" t="s">
        <v>145</v>
      </c>
      <c r="J6" s="10"/>
      <c r="K6" s="10"/>
      <c r="L6" s="10"/>
      <c r="M6" s="107"/>
    </row>
    <row r="7" spans="1:18" ht="23.85" customHeight="1">
      <c r="B7" s="10"/>
      <c r="C7" s="10"/>
      <c r="D7" s="10"/>
      <c r="H7" s="85" t="s">
        <v>156</v>
      </c>
      <c r="J7" s="108"/>
      <c r="K7" s="108"/>
      <c r="L7" s="108"/>
      <c r="M7" s="107"/>
    </row>
    <row r="8" spans="1:18" ht="23.85" customHeight="1">
      <c r="B8" s="10"/>
      <c r="C8" s="10"/>
      <c r="D8" s="10"/>
      <c r="H8" s="108" t="s">
        <v>126</v>
      </c>
      <c r="J8" s="121" t="s">
        <v>37</v>
      </c>
      <c r="K8" s="121"/>
      <c r="L8" s="121"/>
      <c r="M8" s="107"/>
    </row>
    <row r="9" spans="1:18" s="85" customFormat="1" ht="23.85" customHeight="1">
      <c r="B9" s="102"/>
      <c r="C9" s="102"/>
      <c r="D9" s="108" t="s">
        <v>121</v>
      </c>
      <c r="F9" s="108" t="s">
        <v>89</v>
      </c>
      <c r="H9" s="108" t="s">
        <v>127</v>
      </c>
      <c r="J9" s="108" t="s">
        <v>5</v>
      </c>
      <c r="K9" s="106"/>
      <c r="M9" s="108"/>
    </row>
    <row r="10" spans="1:18" s="85" customFormat="1" ht="23.85" customHeight="1">
      <c r="B10" s="90" t="s">
        <v>0</v>
      </c>
      <c r="D10" s="90" t="s">
        <v>2</v>
      </c>
      <c r="F10" s="90" t="s">
        <v>90</v>
      </c>
      <c r="H10" s="90" t="s">
        <v>128</v>
      </c>
      <c r="J10" s="90" t="s">
        <v>120</v>
      </c>
      <c r="L10" s="90" t="s">
        <v>6</v>
      </c>
      <c r="N10" s="90" t="s">
        <v>3</v>
      </c>
    </row>
    <row r="11" spans="1:18" s="85" customFormat="1" ht="23.85" customHeight="1">
      <c r="B11" s="102"/>
      <c r="D11" s="108"/>
      <c r="H11" s="108"/>
      <c r="J11" s="108"/>
      <c r="L11" s="108"/>
      <c r="N11" s="108"/>
    </row>
    <row r="12" spans="1:18" s="85" customFormat="1" ht="23.85" customHeight="1">
      <c r="A12" s="35" t="s">
        <v>151</v>
      </c>
      <c r="B12" s="102"/>
      <c r="D12" s="18">
        <v>20000000</v>
      </c>
      <c r="E12" s="19"/>
      <c r="F12" s="18">
        <v>10598915</v>
      </c>
      <c r="G12" s="19"/>
      <c r="H12" s="18">
        <v>-1457412</v>
      </c>
      <c r="I12" s="19"/>
      <c r="J12" s="18">
        <v>924300</v>
      </c>
      <c r="K12" s="19"/>
      <c r="L12" s="18">
        <v>5033236</v>
      </c>
      <c r="M12" s="18"/>
      <c r="N12" s="18">
        <f>SUM(D12:L12)</f>
        <v>35099039</v>
      </c>
    </row>
    <row r="13" spans="1:18" s="85" customFormat="1" ht="23.85" customHeight="1">
      <c r="A13" s="10" t="s">
        <v>136</v>
      </c>
      <c r="B13" s="15"/>
      <c r="D13" s="18"/>
      <c r="E13" s="19"/>
      <c r="F13" s="18"/>
      <c r="G13" s="19"/>
      <c r="H13" s="18"/>
      <c r="I13" s="19"/>
      <c r="J13" s="18"/>
      <c r="K13" s="19"/>
      <c r="L13" s="18"/>
      <c r="M13" s="18"/>
      <c r="N13" s="18"/>
    </row>
    <row r="14" spans="1:18" s="85" customFormat="1" ht="23.85" customHeight="1">
      <c r="A14" s="10" t="s">
        <v>176</v>
      </c>
      <c r="B14" s="15">
        <v>9.1</v>
      </c>
      <c r="D14" s="18">
        <v>0</v>
      </c>
      <c r="E14" s="19"/>
      <c r="F14" s="18">
        <v>0</v>
      </c>
      <c r="G14" s="19"/>
      <c r="H14" s="18">
        <v>-1592</v>
      </c>
      <c r="I14" s="19"/>
      <c r="J14" s="18">
        <v>0</v>
      </c>
      <c r="K14" s="19"/>
      <c r="L14" s="18">
        <v>1592</v>
      </c>
      <c r="M14" s="18"/>
      <c r="N14" s="18">
        <f>SUM(D14:L14)</f>
        <v>0</v>
      </c>
    </row>
    <row r="15" spans="1:18" s="85" customFormat="1" ht="23.85" customHeight="1">
      <c r="A15" s="10" t="s">
        <v>168</v>
      </c>
      <c r="D15" s="87">
        <v>0</v>
      </c>
      <c r="E15" s="31"/>
      <c r="F15" s="87">
        <v>0</v>
      </c>
      <c r="G15" s="31"/>
      <c r="H15" s="87">
        <v>0</v>
      </c>
      <c r="I15" s="86"/>
      <c r="J15" s="87">
        <v>0</v>
      </c>
      <c r="K15" s="86"/>
      <c r="L15" s="87">
        <v>430782</v>
      </c>
      <c r="M15" s="18"/>
      <c r="N15" s="87">
        <f>SUM(D15:L15)</f>
        <v>430782</v>
      </c>
    </row>
    <row r="16" spans="1:18" s="85" customFormat="1" ht="23.85" customHeight="1">
      <c r="A16" s="10" t="s">
        <v>170</v>
      </c>
      <c r="D16" s="88">
        <v>0</v>
      </c>
      <c r="E16" s="31"/>
      <c r="F16" s="88">
        <v>0</v>
      </c>
      <c r="G16" s="31"/>
      <c r="H16" s="88">
        <v>-1153586</v>
      </c>
      <c r="I16" s="86"/>
      <c r="J16" s="88">
        <v>0</v>
      </c>
      <c r="K16" s="86"/>
      <c r="L16" s="88">
        <v>8475</v>
      </c>
      <c r="M16" s="18"/>
      <c r="N16" s="88">
        <f t="shared" ref="N16" si="0">SUM(D16:L16)</f>
        <v>-1145111</v>
      </c>
    </row>
    <row r="17" spans="1:19" s="85" customFormat="1" ht="23.85" customHeight="1">
      <c r="A17" s="10" t="s">
        <v>171</v>
      </c>
      <c r="D17" s="18">
        <f>SUM(D15:D16)</f>
        <v>0</v>
      </c>
      <c r="E17" s="19"/>
      <c r="F17" s="18">
        <f>SUM(F15:F16)</f>
        <v>0</v>
      </c>
      <c r="G17" s="19"/>
      <c r="H17" s="18">
        <f>SUM(H15:H16)</f>
        <v>-1153586</v>
      </c>
      <c r="I17" s="19"/>
      <c r="J17" s="18">
        <f>SUM(J15:J16)</f>
        <v>0</v>
      </c>
      <c r="K17" s="19"/>
      <c r="L17" s="18">
        <f>SUM(L15:L16)</f>
        <v>439257</v>
      </c>
      <c r="M17" s="18"/>
      <c r="N17" s="18">
        <f>SUM(N15:N16)</f>
        <v>-714329</v>
      </c>
    </row>
    <row r="18" spans="1:19" s="85" customFormat="1" ht="23.85" customHeight="1" thickBot="1">
      <c r="A18" s="115" t="s">
        <v>177</v>
      </c>
      <c r="D18" s="38">
        <f>SUM(D12,D14,D17)</f>
        <v>20000000</v>
      </c>
      <c r="E18" s="19"/>
      <c r="F18" s="38">
        <f>SUM(F12,F14,F17)</f>
        <v>10598915</v>
      </c>
      <c r="G18" s="19"/>
      <c r="H18" s="38">
        <f>SUM(H12,H14,H17)</f>
        <v>-2612590</v>
      </c>
      <c r="I18" s="19"/>
      <c r="J18" s="38">
        <f>SUM(J12,J14,J17)</f>
        <v>924300</v>
      </c>
      <c r="K18" s="19"/>
      <c r="L18" s="38">
        <f>SUM(L12,L14,L17)</f>
        <v>5474085</v>
      </c>
      <c r="M18" s="18"/>
      <c r="N18" s="38">
        <f>SUM(N12,N14,N17)</f>
        <v>34384710</v>
      </c>
      <c r="P18" s="39"/>
    </row>
    <row r="19" spans="1:19" s="85" customFormat="1" ht="23.85" customHeight="1" thickTop="1">
      <c r="D19" s="50"/>
      <c r="E19" s="51"/>
      <c r="F19" s="50"/>
      <c r="G19" s="51"/>
      <c r="H19" s="50"/>
      <c r="I19" s="51"/>
      <c r="J19" s="50"/>
      <c r="K19" s="51"/>
      <c r="L19" s="50"/>
      <c r="M19" s="50"/>
      <c r="N19" s="50"/>
    </row>
    <row r="20" spans="1:19" s="85" customFormat="1" ht="23.85" customHeight="1">
      <c r="A20" s="35" t="s">
        <v>180</v>
      </c>
      <c r="D20" s="18">
        <v>20000000</v>
      </c>
      <c r="E20" s="19"/>
      <c r="F20" s="18">
        <v>10598915</v>
      </c>
      <c r="G20" s="19"/>
      <c r="H20" s="18">
        <v>-2287852</v>
      </c>
      <c r="I20" s="19"/>
      <c r="J20" s="18">
        <v>979000</v>
      </c>
      <c r="K20" s="19"/>
      <c r="L20" s="18">
        <v>6039690</v>
      </c>
      <c r="M20" s="18"/>
      <c r="N20" s="18">
        <f>SUM(D20:L20)</f>
        <v>35329753</v>
      </c>
    </row>
    <row r="21" spans="1:19" s="85" customFormat="1" ht="23.85" customHeight="1">
      <c r="A21" s="10" t="s">
        <v>168</v>
      </c>
      <c r="D21" s="87">
        <v>0</v>
      </c>
      <c r="E21" s="31"/>
      <c r="F21" s="87">
        <v>0</v>
      </c>
      <c r="G21" s="31"/>
      <c r="H21" s="87">
        <v>0</v>
      </c>
      <c r="I21" s="86"/>
      <c r="J21" s="87">
        <v>0</v>
      </c>
      <c r="K21" s="86"/>
      <c r="L21" s="87">
        <f>+PL!E104</f>
        <v>943573</v>
      </c>
      <c r="M21" s="18"/>
      <c r="N21" s="87">
        <f>SUM(D21:L21)</f>
        <v>943573</v>
      </c>
    </row>
    <row r="22" spans="1:19" s="85" customFormat="1" ht="23.85" customHeight="1">
      <c r="A22" s="10" t="s">
        <v>186</v>
      </c>
      <c r="D22" s="88">
        <v>0</v>
      </c>
      <c r="E22" s="31"/>
      <c r="F22" s="88">
        <v>0</v>
      </c>
      <c r="G22" s="31"/>
      <c r="H22" s="88">
        <f>PL!E128</f>
        <v>-535356</v>
      </c>
      <c r="I22" s="86"/>
      <c r="J22" s="88">
        <v>0</v>
      </c>
      <c r="K22" s="86"/>
      <c r="L22" s="88">
        <v>0</v>
      </c>
      <c r="M22" s="18"/>
      <c r="N22" s="88">
        <f t="shared" ref="N22" si="1">SUM(D22:L22)</f>
        <v>-535356</v>
      </c>
    </row>
    <row r="23" spans="1:19" s="85" customFormat="1" ht="23.85" customHeight="1">
      <c r="A23" s="10" t="s">
        <v>171</v>
      </c>
      <c r="D23" s="18">
        <f>SUM(D21:D22)</f>
        <v>0</v>
      </c>
      <c r="E23" s="19"/>
      <c r="F23" s="18">
        <f>SUM(F21:F22)</f>
        <v>0</v>
      </c>
      <c r="G23" s="19"/>
      <c r="H23" s="18">
        <f>SUM(H21:H22)</f>
        <v>-535356</v>
      </c>
      <c r="I23" s="19"/>
      <c r="J23" s="18">
        <f>SUM(J21:J22)</f>
        <v>0</v>
      </c>
      <c r="K23" s="19"/>
      <c r="L23" s="18">
        <f>SUM(L21:L22)</f>
        <v>943573</v>
      </c>
      <c r="M23" s="18"/>
      <c r="N23" s="18">
        <f>SUM(N21:N22)</f>
        <v>408217</v>
      </c>
    </row>
    <row r="24" spans="1:19" s="85" customFormat="1" ht="23.85" customHeight="1" thickBot="1">
      <c r="A24" s="115" t="s">
        <v>181</v>
      </c>
      <c r="D24" s="38">
        <f>SUM(D20:D20,D23)</f>
        <v>20000000</v>
      </c>
      <c r="E24" s="19"/>
      <c r="F24" s="38">
        <f>SUM(F20:F20,F23)</f>
        <v>10598915</v>
      </c>
      <c r="G24" s="19"/>
      <c r="H24" s="38">
        <f>SUM(H20:H20,H23)</f>
        <v>-2823208</v>
      </c>
      <c r="I24" s="19"/>
      <c r="J24" s="38">
        <f>SUM(J20:J20,J23)</f>
        <v>979000</v>
      </c>
      <c r="K24" s="19"/>
      <c r="L24" s="38">
        <f>SUM(L20:L20,L23)</f>
        <v>6983263</v>
      </c>
      <c r="M24" s="19"/>
      <c r="N24" s="38">
        <f>SUM(N20:N20,N23)</f>
        <v>35737970</v>
      </c>
    </row>
    <row r="25" spans="1:19" s="85" customFormat="1" ht="23.85" customHeight="1" thickTop="1">
      <c r="A25" s="35"/>
      <c r="D25" s="50"/>
      <c r="E25" s="51"/>
      <c r="F25" s="50"/>
      <c r="G25" s="51"/>
      <c r="H25" s="50"/>
      <c r="I25" s="51"/>
      <c r="J25" s="50"/>
      <c r="K25" s="50"/>
      <c r="L25" s="50"/>
      <c r="M25" s="50"/>
      <c r="N25" s="51"/>
      <c r="R25" s="39"/>
      <c r="S25" s="39"/>
    </row>
    <row r="26" spans="1:19" ht="23.85" customHeight="1">
      <c r="A26" s="1" t="s">
        <v>4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1"/>
      <c r="S26" s="100"/>
    </row>
  </sheetData>
  <mergeCells count="1">
    <mergeCell ref="J8:L8"/>
  </mergeCells>
  <phoneticPr fontId="7" type="noConversion"/>
  <printOptions horizontalCentered="1"/>
  <pageMargins left="0.39370078740157483" right="0.39370078740157483" top="0.86614173228346458" bottom="0" header="0.19685039370078741" footer="0.19685039370078741"/>
  <pageSetup paperSize="9" scale="75" orientation="landscape" r:id="rId1"/>
  <headerFooter alignWithMargins="0"/>
  <ignoredErrors>
    <ignoredError sqref="D24:N24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88"/>
  <sheetViews>
    <sheetView showGridLines="0" view="pageBreakPreview" topLeftCell="A61" zoomScale="85" zoomScaleNormal="100" zoomScaleSheetLayoutView="85" workbookViewId="0">
      <selection activeCell="E67" sqref="E67:K69"/>
    </sheetView>
  </sheetViews>
  <sheetFormatPr defaultColWidth="10.77734375" defaultRowHeight="24" customHeight="1"/>
  <cols>
    <col min="1" max="1" width="45.21875" style="10" customWidth="1"/>
    <col min="2" max="2" width="20.77734375" style="10" customWidth="1"/>
    <col min="3" max="3" width="6.5546875" style="20" customWidth="1"/>
    <col min="4" max="4" width="1.21875" style="20" customWidth="1"/>
    <col min="5" max="5" width="17.21875" style="11" customWidth="1"/>
    <col min="6" max="6" width="1" style="11" customWidth="1"/>
    <col min="7" max="7" width="17.21875" style="5" customWidth="1"/>
    <col min="8" max="8" width="1.44140625" style="10" customWidth="1"/>
    <col min="9" max="16384" width="10.77734375" style="10"/>
  </cols>
  <sheetData>
    <row r="1" spans="1:12" s="7" customFormat="1" ht="24" customHeight="1">
      <c r="A1" s="2" t="s">
        <v>86</v>
      </c>
      <c r="B1" s="3"/>
      <c r="C1" s="3"/>
      <c r="D1" s="65"/>
      <c r="E1" s="91"/>
      <c r="F1" s="91"/>
      <c r="G1" s="91"/>
    </row>
    <row r="2" spans="1:12" ht="24" customHeight="1">
      <c r="A2" s="8" t="s">
        <v>8</v>
      </c>
      <c r="B2" s="3"/>
      <c r="C2" s="3"/>
      <c r="D2" s="65"/>
      <c r="E2" s="66"/>
      <c r="F2" s="67"/>
      <c r="G2" s="68"/>
    </row>
    <row r="3" spans="1:12" ht="24" customHeight="1">
      <c r="A3" s="8" t="s">
        <v>174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24" customHeight="1">
      <c r="C4" s="10"/>
      <c r="D4" s="69"/>
      <c r="E4" s="20"/>
      <c r="G4" s="5" t="s">
        <v>38</v>
      </c>
    </row>
    <row r="5" spans="1:12" ht="24" customHeight="1">
      <c r="D5" s="70"/>
      <c r="E5" s="45" t="s">
        <v>175</v>
      </c>
      <c r="F5" s="46"/>
      <c r="G5" s="45" t="s">
        <v>150</v>
      </c>
    </row>
    <row r="6" spans="1:12" ht="24" customHeight="1">
      <c r="A6" s="35" t="s">
        <v>9</v>
      </c>
      <c r="C6" s="10"/>
      <c r="D6" s="10"/>
      <c r="E6" s="60"/>
      <c r="F6" s="10"/>
      <c r="G6" s="60"/>
    </row>
    <row r="7" spans="1:12" ht="24" customHeight="1">
      <c r="A7" s="10" t="s">
        <v>130</v>
      </c>
      <c r="D7" s="59"/>
      <c r="E7" s="39">
        <f>+PL!E102</f>
        <v>1162855</v>
      </c>
      <c r="F7" s="39"/>
      <c r="G7" s="39">
        <v>512617</v>
      </c>
      <c r="H7" s="60"/>
      <c r="J7" s="28"/>
      <c r="K7" s="28"/>
      <c r="L7" s="28"/>
    </row>
    <row r="8" spans="1:12" ht="24" customHeight="1">
      <c r="A8" s="1" t="s">
        <v>131</v>
      </c>
      <c r="C8" s="10"/>
      <c r="D8" s="59"/>
      <c r="E8" s="39"/>
      <c r="F8" s="39"/>
      <c r="G8" s="39"/>
      <c r="J8" s="28"/>
      <c r="K8" s="28"/>
      <c r="L8" s="28"/>
    </row>
    <row r="9" spans="1:12" ht="24" customHeight="1">
      <c r="A9" s="1" t="s">
        <v>65</v>
      </c>
      <c r="C9" s="10"/>
      <c r="D9" s="59"/>
      <c r="E9" s="39"/>
      <c r="F9" s="39"/>
      <c r="G9" s="39"/>
      <c r="J9" s="28"/>
      <c r="K9" s="28"/>
      <c r="L9" s="28"/>
    </row>
    <row r="10" spans="1:12" ht="24" customHeight="1">
      <c r="A10" s="24" t="s">
        <v>36</v>
      </c>
      <c r="C10" s="10"/>
      <c r="D10" s="59"/>
      <c r="E10" s="39">
        <v>219375</v>
      </c>
      <c r="F10" s="39"/>
      <c r="G10" s="92">
        <v>206614</v>
      </c>
      <c r="H10" s="60"/>
      <c r="J10" s="28"/>
      <c r="K10" s="28"/>
      <c r="L10" s="28"/>
    </row>
    <row r="11" spans="1:12" ht="24" customHeight="1">
      <c r="A11" s="24" t="s">
        <v>135</v>
      </c>
      <c r="C11" s="10"/>
      <c r="D11" s="59"/>
      <c r="E11" s="39">
        <v>1010711</v>
      </c>
      <c r="F11" s="39"/>
      <c r="G11" s="92">
        <v>1329927</v>
      </c>
      <c r="H11" s="60"/>
      <c r="J11" s="28"/>
      <c r="K11" s="28"/>
      <c r="L11" s="28"/>
    </row>
    <row r="12" spans="1:12" ht="24" customHeight="1">
      <c r="A12" s="24" t="s">
        <v>184</v>
      </c>
      <c r="C12" s="10"/>
      <c r="D12" s="59"/>
      <c r="E12" s="39">
        <v>21491</v>
      </c>
      <c r="F12" s="39"/>
      <c r="G12" s="92">
        <v>19990</v>
      </c>
      <c r="H12" s="60"/>
      <c r="J12" s="28"/>
      <c r="K12" s="28"/>
      <c r="L12" s="28"/>
    </row>
    <row r="13" spans="1:12" ht="24" customHeight="1">
      <c r="A13" s="24" t="s">
        <v>148</v>
      </c>
      <c r="C13" s="10"/>
      <c r="D13" s="59"/>
      <c r="E13" s="39">
        <v>422</v>
      </c>
      <c r="F13" s="39"/>
      <c r="G13" s="92">
        <v>618</v>
      </c>
      <c r="H13" s="60"/>
      <c r="J13" s="28"/>
      <c r="K13" s="28"/>
      <c r="L13" s="28"/>
    </row>
    <row r="14" spans="1:12" ht="24" customHeight="1">
      <c r="A14" s="117" t="s">
        <v>187</v>
      </c>
      <c r="C14" s="10"/>
      <c r="D14" s="59"/>
      <c r="E14" s="39">
        <v>191815</v>
      </c>
      <c r="F14" s="39"/>
      <c r="G14" s="92">
        <v>101137</v>
      </c>
      <c r="H14" s="60"/>
      <c r="J14" s="28"/>
      <c r="K14" s="28"/>
      <c r="L14" s="28"/>
    </row>
    <row r="15" spans="1:12" ht="24" customHeight="1">
      <c r="A15" s="117" t="s">
        <v>154</v>
      </c>
      <c r="C15" s="10"/>
      <c r="D15" s="59"/>
      <c r="E15" s="39">
        <v>-213</v>
      </c>
      <c r="F15" s="39"/>
      <c r="G15" s="92">
        <v>-521</v>
      </c>
      <c r="H15" s="60"/>
      <c r="J15" s="28"/>
      <c r="K15" s="28"/>
      <c r="L15" s="28"/>
    </row>
    <row r="16" spans="1:12" ht="24" customHeight="1">
      <c r="A16" s="117" t="s">
        <v>155</v>
      </c>
      <c r="C16" s="10"/>
      <c r="D16" s="59"/>
      <c r="E16" s="39">
        <v>-145</v>
      </c>
      <c r="F16" s="39"/>
      <c r="G16" s="92">
        <v>597</v>
      </c>
      <c r="H16" s="60"/>
      <c r="J16" s="28"/>
      <c r="K16" s="28"/>
      <c r="L16" s="28"/>
    </row>
    <row r="17" spans="1:12" ht="24" customHeight="1">
      <c r="A17" s="117" t="s">
        <v>132</v>
      </c>
      <c r="C17" s="10"/>
      <c r="D17" s="59"/>
      <c r="E17" s="39">
        <v>-10856</v>
      </c>
      <c r="F17" s="39"/>
      <c r="G17" s="92">
        <v>0</v>
      </c>
      <c r="H17" s="60"/>
      <c r="J17" s="28"/>
      <c r="K17" s="28"/>
      <c r="L17" s="28"/>
    </row>
    <row r="18" spans="1:12" ht="24" customHeight="1">
      <c r="A18" s="118" t="s">
        <v>49</v>
      </c>
      <c r="C18" s="10"/>
      <c r="D18" s="40"/>
      <c r="E18" s="71">
        <v>-3443209</v>
      </c>
      <c r="F18" s="28"/>
      <c r="G18" s="93">
        <v>-2981830</v>
      </c>
      <c r="H18" s="60"/>
      <c r="J18" s="28"/>
      <c r="K18" s="28"/>
      <c r="L18" s="28"/>
    </row>
    <row r="19" spans="1:12" ht="24" customHeight="1">
      <c r="A19" s="1" t="s">
        <v>58</v>
      </c>
      <c r="C19" s="10"/>
      <c r="D19" s="59"/>
      <c r="E19" s="39">
        <v>-225583</v>
      </c>
      <c r="F19" s="39"/>
      <c r="G19" s="92">
        <v>-213153</v>
      </c>
      <c r="H19" s="60"/>
      <c r="J19" s="28"/>
      <c r="K19" s="28"/>
      <c r="L19" s="28"/>
    </row>
    <row r="20" spans="1:12" ht="24" customHeight="1">
      <c r="A20" s="1" t="s">
        <v>129</v>
      </c>
      <c r="C20" s="10"/>
      <c r="D20" s="40"/>
      <c r="E20" s="71">
        <v>4490997</v>
      </c>
      <c r="F20" s="28"/>
      <c r="G20" s="93">
        <v>3018296</v>
      </c>
      <c r="H20" s="60"/>
      <c r="J20" s="28"/>
      <c r="K20" s="28"/>
      <c r="L20" s="28"/>
    </row>
    <row r="21" spans="1:12" ht="24" customHeight="1">
      <c r="A21" s="1" t="s">
        <v>47</v>
      </c>
      <c r="C21" s="10"/>
      <c r="D21" s="40"/>
      <c r="E21" s="71">
        <v>-1724765</v>
      </c>
      <c r="F21" s="28"/>
      <c r="G21" s="93">
        <v>-1145299</v>
      </c>
      <c r="H21" s="60"/>
      <c r="J21" s="28"/>
      <c r="K21" s="28"/>
      <c r="L21" s="28"/>
    </row>
    <row r="22" spans="1:12" ht="24" customHeight="1">
      <c r="A22" s="1" t="s">
        <v>48</v>
      </c>
      <c r="C22" s="10"/>
      <c r="D22" s="40"/>
      <c r="E22" s="72">
        <v>-206122</v>
      </c>
      <c r="F22" s="28"/>
      <c r="G22" s="94">
        <v>-32933</v>
      </c>
      <c r="H22" s="60"/>
      <c r="J22" s="28"/>
      <c r="K22" s="28"/>
      <c r="L22" s="28"/>
    </row>
    <row r="23" spans="1:12" ht="24" customHeight="1">
      <c r="A23" s="13" t="s">
        <v>137</v>
      </c>
      <c r="C23" s="10"/>
      <c r="D23" s="59"/>
      <c r="E23" s="39">
        <f>SUM(E7:E22)</f>
        <v>1486773</v>
      </c>
      <c r="F23" s="39"/>
      <c r="G23" s="39">
        <f>SUM(G7:G22)</f>
        <v>816060</v>
      </c>
      <c r="H23" s="60"/>
      <c r="J23" s="28"/>
      <c r="K23" s="28"/>
      <c r="L23" s="28"/>
    </row>
    <row r="24" spans="1:12" ht="24" customHeight="1">
      <c r="A24" s="1" t="s">
        <v>149</v>
      </c>
      <c r="C24" s="10"/>
      <c r="D24" s="59"/>
      <c r="E24" s="39"/>
      <c r="F24" s="39"/>
      <c r="G24" s="39"/>
      <c r="J24" s="28"/>
      <c r="K24" s="28"/>
      <c r="L24" s="28"/>
    </row>
    <row r="25" spans="1:12" ht="24" customHeight="1">
      <c r="A25" s="24" t="s">
        <v>12</v>
      </c>
      <c r="C25" s="10"/>
      <c r="D25" s="59"/>
      <c r="E25" s="39">
        <v>17911113</v>
      </c>
      <c r="F25" s="39"/>
      <c r="G25" s="92">
        <v>3895016</v>
      </c>
      <c r="H25" s="60"/>
      <c r="J25" s="28"/>
      <c r="K25" s="28"/>
      <c r="L25" s="28"/>
    </row>
    <row r="26" spans="1:12" ht="24" customHeight="1">
      <c r="A26" s="24" t="s">
        <v>50</v>
      </c>
      <c r="C26" s="10"/>
      <c r="D26" s="59"/>
      <c r="E26" s="39">
        <v>-9205610</v>
      </c>
      <c r="F26" s="39"/>
      <c r="G26" s="92">
        <v>-18026507</v>
      </c>
      <c r="H26" s="60"/>
      <c r="J26" s="28"/>
      <c r="K26" s="28"/>
      <c r="L26" s="28"/>
    </row>
    <row r="27" spans="1:12" ht="24" customHeight="1">
      <c r="A27" s="24" t="s">
        <v>70</v>
      </c>
      <c r="C27" s="10"/>
      <c r="D27" s="59"/>
      <c r="E27" s="39">
        <v>10859</v>
      </c>
      <c r="F27" s="39"/>
      <c r="G27" s="92">
        <v>2597</v>
      </c>
      <c r="H27" s="60"/>
      <c r="I27" s="69"/>
      <c r="J27" s="28"/>
      <c r="K27" s="28"/>
      <c r="L27" s="28"/>
    </row>
    <row r="28" spans="1:12" ht="24" customHeight="1">
      <c r="A28" s="24" t="s">
        <v>13</v>
      </c>
      <c r="C28" s="10"/>
      <c r="D28" s="59"/>
      <c r="E28" s="39">
        <v>257338</v>
      </c>
      <c r="F28" s="39"/>
      <c r="G28" s="92">
        <v>-101046</v>
      </c>
      <c r="H28" s="60"/>
      <c r="J28" s="28"/>
      <c r="K28" s="28"/>
      <c r="L28" s="28"/>
    </row>
    <row r="29" spans="1:12" ht="24" customHeight="1">
      <c r="A29" s="24" t="s">
        <v>35</v>
      </c>
      <c r="C29" s="10"/>
      <c r="D29" s="40"/>
      <c r="E29" s="71"/>
      <c r="F29" s="28"/>
      <c r="G29" s="93"/>
      <c r="J29" s="28"/>
      <c r="K29" s="28"/>
      <c r="L29" s="28"/>
    </row>
    <row r="30" spans="1:12" ht="24" customHeight="1">
      <c r="A30" s="24" t="s">
        <v>21</v>
      </c>
      <c r="C30" s="10"/>
      <c r="D30" s="40"/>
      <c r="E30" s="71">
        <v>-1180374</v>
      </c>
      <c r="F30" s="28"/>
      <c r="G30" s="93">
        <v>6210794</v>
      </c>
      <c r="H30" s="60"/>
      <c r="J30" s="28"/>
      <c r="K30" s="28"/>
      <c r="L30" s="28"/>
    </row>
    <row r="31" spans="1:12" ht="24" customHeight="1">
      <c r="A31" s="24" t="s">
        <v>12</v>
      </c>
      <c r="C31" s="10"/>
      <c r="D31" s="40"/>
      <c r="E31" s="28">
        <v>-9816256</v>
      </c>
      <c r="F31" s="71"/>
      <c r="G31" s="95">
        <v>9781188</v>
      </c>
      <c r="H31" s="60"/>
      <c r="J31" s="28"/>
      <c r="K31" s="28"/>
      <c r="L31" s="28"/>
    </row>
    <row r="32" spans="1:12" ht="24" customHeight="1">
      <c r="A32" s="24" t="s">
        <v>14</v>
      </c>
      <c r="C32" s="10"/>
      <c r="D32" s="10"/>
      <c r="E32" s="71">
        <v>780068</v>
      </c>
      <c r="F32" s="39"/>
      <c r="G32" s="93">
        <v>551064</v>
      </c>
      <c r="H32" s="60"/>
      <c r="J32" s="28"/>
      <c r="K32" s="28"/>
      <c r="L32" s="28"/>
    </row>
    <row r="33" spans="1:12" ht="24" customHeight="1">
      <c r="A33" s="24" t="s">
        <v>77</v>
      </c>
      <c r="C33" s="10"/>
      <c r="D33" s="40"/>
      <c r="E33" s="39">
        <v>654050</v>
      </c>
      <c r="F33" s="28"/>
      <c r="G33" s="92">
        <v>208</v>
      </c>
      <c r="H33" s="60"/>
      <c r="J33" s="28"/>
      <c r="K33" s="28"/>
      <c r="L33" s="28"/>
    </row>
    <row r="34" spans="1:12" ht="24" customHeight="1">
      <c r="A34" s="24" t="s">
        <v>78</v>
      </c>
      <c r="C34" s="10"/>
      <c r="D34" s="40"/>
      <c r="E34" s="28">
        <v>-122513</v>
      </c>
      <c r="F34" s="39"/>
      <c r="G34" s="95">
        <v>1594</v>
      </c>
      <c r="H34" s="60"/>
      <c r="J34" s="28"/>
      <c r="K34" s="28"/>
      <c r="L34" s="28"/>
    </row>
    <row r="35" spans="1:12" ht="24" customHeight="1">
      <c r="A35" s="24" t="s">
        <v>81</v>
      </c>
      <c r="C35" s="10"/>
      <c r="D35" s="40"/>
      <c r="E35" s="39">
        <v>9226</v>
      </c>
      <c r="F35" s="39"/>
      <c r="G35" s="39">
        <v>-13407</v>
      </c>
      <c r="H35" s="60"/>
      <c r="J35" s="28"/>
      <c r="K35" s="28"/>
      <c r="L35" s="28"/>
    </row>
    <row r="36" spans="1:12" ht="24" customHeight="1">
      <c r="A36" s="24" t="s">
        <v>141</v>
      </c>
      <c r="C36" s="10"/>
      <c r="D36" s="40"/>
      <c r="E36" s="39">
        <v>32005</v>
      </c>
      <c r="F36" s="39"/>
      <c r="G36" s="39">
        <v>25386</v>
      </c>
      <c r="H36" s="60"/>
      <c r="J36" s="28"/>
      <c r="K36" s="28"/>
      <c r="L36" s="28"/>
    </row>
    <row r="37" spans="1:12" ht="24" customHeight="1">
      <c r="A37" s="118" t="s">
        <v>15</v>
      </c>
      <c r="C37" s="10"/>
      <c r="D37" s="40"/>
      <c r="E37" s="28">
        <v>-128763</v>
      </c>
      <c r="F37" s="71"/>
      <c r="G37" s="95">
        <v>5268</v>
      </c>
      <c r="H37" s="60"/>
      <c r="J37" s="28"/>
      <c r="K37" s="28"/>
      <c r="L37" s="28"/>
    </row>
    <row r="38" spans="1:12" ht="24" customHeight="1">
      <c r="A38" s="119" t="s">
        <v>159</v>
      </c>
      <c r="C38" s="10"/>
      <c r="D38" s="40"/>
      <c r="E38" s="73">
        <f>SUM(E23:E37)</f>
        <v>687916</v>
      </c>
      <c r="F38" s="28"/>
      <c r="G38" s="73">
        <f>SUM(G23:G37)</f>
        <v>3148215</v>
      </c>
      <c r="J38" s="28"/>
      <c r="K38" s="28"/>
      <c r="L38" s="28"/>
    </row>
    <row r="39" spans="1:12" ht="12" customHeight="1">
      <c r="A39" s="1"/>
      <c r="C39" s="10"/>
      <c r="D39" s="74"/>
      <c r="E39" s="20"/>
      <c r="G39" s="39"/>
      <c r="J39" s="28"/>
      <c r="L39" s="28"/>
    </row>
    <row r="40" spans="1:12" ht="24" customHeight="1">
      <c r="A40" s="1" t="s">
        <v>4</v>
      </c>
      <c r="C40" s="10"/>
      <c r="D40" s="74"/>
      <c r="E40" s="75"/>
      <c r="F40" s="91"/>
      <c r="G40" s="75"/>
      <c r="J40" s="28"/>
      <c r="K40" s="28"/>
      <c r="L40" s="28"/>
    </row>
    <row r="41" spans="1:12" s="7" customFormat="1" ht="24" customHeight="1">
      <c r="A41" s="2" t="s">
        <v>86</v>
      </c>
      <c r="B41" s="2"/>
      <c r="C41" s="2"/>
      <c r="D41" s="2"/>
      <c r="E41" s="2"/>
      <c r="F41" s="2"/>
      <c r="G41" s="40"/>
      <c r="J41" s="28"/>
      <c r="K41" s="28"/>
      <c r="L41" s="28"/>
    </row>
    <row r="42" spans="1:12" ht="24" customHeight="1">
      <c r="A42" s="8" t="s">
        <v>88</v>
      </c>
      <c r="B42" s="8"/>
      <c r="C42" s="8"/>
      <c r="D42" s="76"/>
      <c r="E42" s="77"/>
      <c r="F42" s="78"/>
      <c r="G42" s="77"/>
      <c r="J42" s="28"/>
      <c r="K42" s="28"/>
      <c r="L42" s="28"/>
    </row>
    <row r="43" spans="1:12" ht="24" customHeight="1">
      <c r="A43" s="8" t="s">
        <v>174</v>
      </c>
      <c r="B43" s="35"/>
      <c r="C43" s="35"/>
      <c r="D43" s="35"/>
      <c r="E43" s="35"/>
      <c r="F43" s="35"/>
      <c r="G43" s="35"/>
      <c r="H43" s="35"/>
      <c r="I43" s="35"/>
      <c r="J43" s="28"/>
      <c r="K43" s="28"/>
      <c r="L43" s="28"/>
    </row>
    <row r="44" spans="1:12" ht="24" customHeight="1">
      <c r="D44" s="69"/>
      <c r="E44" s="20"/>
      <c r="G44" s="5" t="s">
        <v>38</v>
      </c>
      <c r="J44" s="28"/>
      <c r="K44" s="28"/>
      <c r="L44" s="28"/>
    </row>
    <row r="45" spans="1:12" ht="24" customHeight="1">
      <c r="C45" s="10"/>
      <c r="D45" s="70"/>
      <c r="E45" s="45" t="s">
        <v>175</v>
      </c>
      <c r="F45" s="46"/>
      <c r="G45" s="45" t="s">
        <v>150</v>
      </c>
      <c r="J45" s="28"/>
      <c r="K45" s="28"/>
      <c r="L45" s="28"/>
    </row>
    <row r="46" spans="1:12" ht="24" customHeight="1">
      <c r="A46" s="13" t="s">
        <v>10</v>
      </c>
      <c r="C46" s="10"/>
      <c r="D46" s="40"/>
      <c r="E46" s="71"/>
      <c r="F46" s="28"/>
      <c r="G46" s="71"/>
      <c r="J46" s="28"/>
      <c r="K46" s="28"/>
      <c r="L46" s="28"/>
    </row>
    <row r="47" spans="1:12" ht="24" customHeight="1">
      <c r="A47" s="1" t="s">
        <v>183</v>
      </c>
      <c r="C47" s="10"/>
      <c r="D47" s="40"/>
      <c r="E47" s="71">
        <v>30800</v>
      </c>
      <c r="F47" s="28"/>
      <c r="G47" s="71">
        <v>0</v>
      </c>
      <c r="J47" s="28"/>
      <c r="K47" s="28"/>
      <c r="L47" s="28"/>
    </row>
    <row r="48" spans="1:12" ht="24" customHeight="1">
      <c r="A48" s="1" t="s">
        <v>138</v>
      </c>
      <c r="C48" s="10"/>
      <c r="D48" s="40"/>
      <c r="E48" s="10"/>
      <c r="F48" s="10"/>
      <c r="G48" s="10"/>
      <c r="H48" s="71"/>
      <c r="J48" s="28"/>
      <c r="K48" s="28"/>
      <c r="L48" s="28"/>
    </row>
    <row r="49" spans="1:12" ht="24" customHeight="1">
      <c r="A49" s="1" t="s">
        <v>123</v>
      </c>
      <c r="C49" s="10"/>
      <c r="D49" s="40"/>
      <c r="E49" s="39">
        <v>2843461</v>
      </c>
      <c r="F49" s="39"/>
      <c r="G49" s="92">
        <v>3450160</v>
      </c>
      <c r="H49" s="71"/>
      <c r="J49" s="28"/>
      <c r="K49" s="28"/>
      <c r="L49" s="28"/>
    </row>
    <row r="50" spans="1:12" ht="24" customHeight="1">
      <c r="A50" s="1" t="s">
        <v>146</v>
      </c>
      <c r="C50" s="10"/>
      <c r="D50" s="40"/>
      <c r="E50" s="10"/>
      <c r="F50" s="10"/>
      <c r="G50" s="10"/>
      <c r="H50" s="71"/>
      <c r="J50" s="28"/>
      <c r="K50" s="28"/>
      <c r="L50" s="28"/>
    </row>
    <row r="51" spans="1:12" ht="24" customHeight="1">
      <c r="A51" s="1" t="s">
        <v>147</v>
      </c>
      <c r="C51" s="10"/>
      <c r="D51" s="40"/>
      <c r="E51" s="39">
        <v>54959</v>
      </c>
      <c r="F51" s="39"/>
      <c r="G51" s="92">
        <v>132556</v>
      </c>
      <c r="H51" s="71"/>
      <c r="J51" s="28"/>
      <c r="K51" s="28"/>
      <c r="L51" s="28"/>
    </row>
    <row r="52" spans="1:12" ht="24" customHeight="1">
      <c r="A52" s="1" t="s">
        <v>22</v>
      </c>
      <c r="C52" s="10"/>
      <c r="D52" s="40"/>
      <c r="E52" s="39">
        <v>429569</v>
      </c>
      <c r="F52" s="39"/>
      <c r="G52" s="92">
        <v>455518</v>
      </c>
      <c r="H52" s="71"/>
      <c r="J52" s="28"/>
      <c r="K52" s="28"/>
      <c r="L52" s="28"/>
    </row>
    <row r="53" spans="1:12" ht="24" customHeight="1">
      <c r="A53" s="1" t="s">
        <v>72</v>
      </c>
      <c r="C53" s="10"/>
      <c r="D53" s="40"/>
      <c r="E53" s="39">
        <v>185871</v>
      </c>
      <c r="F53" s="39"/>
      <c r="G53" s="92">
        <v>213153</v>
      </c>
      <c r="H53" s="71"/>
      <c r="J53" s="28"/>
      <c r="K53" s="28"/>
      <c r="L53" s="28"/>
    </row>
    <row r="54" spans="1:12" ht="24" customHeight="1">
      <c r="A54" s="1" t="s">
        <v>182</v>
      </c>
      <c r="C54" s="10"/>
      <c r="D54" s="40"/>
      <c r="E54" s="39">
        <v>-558250</v>
      </c>
      <c r="F54" s="39"/>
      <c r="G54" s="92">
        <v>0</v>
      </c>
      <c r="H54" s="71"/>
      <c r="J54" s="28"/>
      <c r="K54" s="28"/>
      <c r="L54" s="28"/>
    </row>
    <row r="55" spans="1:12" ht="24" customHeight="1">
      <c r="A55" s="1" t="s">
        <v>139</v>
      </c>
      <c r="C55" s="10"/>
      <c r="D55" s="40"/>
      <c r="E55" s="71">
        <v>-3608582</v>
      </c>
      <c r="F55" s="71"/>
      <c r="G55" s="93">
        <v>-7299524</v>
      </c>
      <c r="H55" s="71"/>
      <c r="J55" s="28"/>
      <c r="K55" s="28"/>
      <c r="L55" s="28"/>
    </row>
    <row r="56" spans="1:12" ht="24" customHeight="1">
      <c r="A56" s="10" t="s">
        <v>82</v>
      </c>
      <c r="C56" s="10"/>
      <c r="D56" s="40"/>
      <c r="E56" s="71">
        <v>490</v>
      </c>
      <c r="F56" s="71"/>
      <c r="G56" s="71">
        <v>1209</v>
      </c>
      <c r="H56" s="71"/>
      <c r="J56" s="28"/>
      <c r="K56" s="28"/>
      <c r="L56" s="28"/>
    </row>
    <row r="57" spans="1:12" ht="24" customHeight="1">
      <c r="A57" s="1" t="s">
        <v>71</v>
      </c>
      <c r="C57" s="1"/>
      <c r="D57" s="40"/>
      <c r="E57" s="39">
        <v>-57615</v>
      </c>
      <c r="F57" s="39"/>
      <c r="G57" s="39">
        <v>-68339</v>
      </c>
      <c r="H57" s="71"/>
      <c r="J57" s="28"/>
      <c r="K57" s="28"/>
      <c r="L57" s="28"/>
    </row>
    <row r="58" spans="1:12" ht="24" customHeight="1">
      <c r="A58" s="118" t="s">
        <v>66</v>
      </c>
      <c r="B58" s="1"/>
      <c r="C58" s="1"/>
      <c r="D58" s="40"/>
      <c r="E58" s="39">
        <v>-18300</v>
      </c>
      <c r="F58" s="39"/>
      <c r="G58" s="39">
        <v>-36610</v>
      </c>
      <c r="H58" s="71"/>
      <c r="J58" s="28"/>
      <c r="K58" s="28"/>
      <c r="L58" s="28"/>
    </row>
    <row r="59" spans="1:12" ht="24" customHeight="1">
      <c r="A59" s="119" t="s">
        <v>178</v>
      </c>
      <c r="B59" s="1"/>
      <c r="C59" s="1"/>
      <c r="D59" s="40"/>
      <c r="E59" s="79">
        <f>SUM(E47:E58)</f>
        <v>-697597</v>
      </c>
      <c r="F59" s="28"/>
      <c r="G59" s="79">
        <f>SUM(G47:G58)</f>
        <v>-3151877</v>
      </c>
      <c r="H59" s="60"/>
      <c r="J59" s="28"/>
      <c r="K59" s="28"/>
      <c r="L59" s="28"/>
    </row>
    <row r="60" spans="1:12" ht="24" customHeight="1">
      <c r="A60" s="119" t="s">
        <v>83</v>
      </c>
      <c r="B60" s="1"/>
      <c r="C60" s="1"/>
      <c r="D60" s="40"/>
      <c r="E60" s="39"/>
      <c r="F60" s="28"/>
      <c r="G60" s="39"/>
      <c r="H60" s="60"/>
      <c r="J60" s="28"/>
      <c r="K60" s="28"/>
      <c r="L60" s="28"/>
    </row>
    <row r="61" spans="1:12" ht="24" customHeight="1">
      <c r="A61" s="117" t="s">
        <v>142</v>
      </c>
      <c r="B61" s="1"/>
      <c r="C61" s="1"/>
      <c r="D61" s="40"/>
      <c r="E61" s="39">
        <v>-117199</v>
      </c>
      <c r="F61" s="28"/>
      <c r="G61" s="39">
        <v>-112247</v>
      </c>
      <c r="J61" s="28"/>
      <c r="K61" s="28"/>
      <c r="L61" s="28"/>
    </row>
    <row r="62" spans="1:12" ht="24" customHeight="1">
      <c r="A62" s="117" t="s">
        <v>143</v>
      </c>
      <c r="B62" s="1"/>
      <c r="C62" s="1"/>
      <c r="D62" s="40"/>
      <c r="E62" s="39">
        <v>0</v>
      </c>
      <c r="F62" s="28"/>
      <c r="G62" s="92">
        <v>-1482</v>
      </c>
      <c r="K62" s="28"/>
      <c r="L62" s="28"/>
    </row>
    <row r="63" spans="1:12" ht="24" customHeight="1">
      <c r="A63" s="119" t="s">
        <v>160</v>
      </c>
      <c r="B63" s="1"/>
      <c r="C63" s="1"/>
      <c r="D63" s="40"/>
      <c r="E63" s="79">
        <f>SUM(E61:E62)</f>
        <v>-117199</v>
      </c>
      <c r="F63" s="28"/>
      <c r="G63" s="79">
        <f>SUM(G61:G62)</f>
        <v>-113729</v>
      </c>
      <c r="K63" s="28"/>
      <c r="L63" s="28"/>
    </row>
    <row r="64" spans="1:12" ht="24" customHeight="1">
      <c r="A64" s="120" t="s">
        <v>161</v>
      </c>
      <c r="C64" s="10"/>
      <c r="D64" s="40"/>
      <c r="E64" s="71">
        <f>SUM(E38,E59,E63)</f>
        <v>-126880</v>
      </c>
      <c r="F64" s="28"/>
      <c r="G64" s="71">
        <f>SUM(G38,G59,G63)</f>
        <v>-117391</v>
      </c>
      <c r="K64" s="28"/>
      <c r="L64" s="28"/>
    </row>
    <row r="65" spans="1:12" ht="24" customHeight="1">
      <c r="A65" s="119" t="s">
        <v>53</v>
      </c>
      <c r="C65" s="10"/>
      <c r="D65" s="40"/>
      <c r="E65" s="72">
        <f>+BS!G7</f>
        <v>704935</v>
      </c>
      <c r="F65" s="28"/>
      <c r="G65" s="72">
        <v>717749</v>
      </c>
      <c r="K65" s="28"/>
      <c r="L65" s="28"/>
    </row>
    <row r="66" spans="1:12" ht="24" customHeight="1" thickBot="1">
      <c r="A66" s="119" t="s">
        <v>179</v>
      </c>
      <c r="C66" s="10"/>
      <c r="D66" s="40"/>
      <c r="E66" s="80">
        <f>SUM(E64:E65)</f>
        <v>578055</v>
      </c>
      <c r="F66" s="28"/>
      <c r="G66" s="80">
        <f>SUM(G64:G65)</f>
        <v>600358</v>
      </c>
      <c r="J66" s="28"/>
      <c r="K66" s="28"/>
      <c r="L66" s="28"/>
    </row>
    <row r="67" spans="1:12" ht="24" customHeight="1" thickTop="1">
      <c r="A67" s="1"/>
      <c r="C67" s="10"/>
      <c r="D67" s="40"/>
      <c r="E67" s="81"/>
      <c r="F67" s="82"/>
      <c r="G67" s="81"/>
      <c r="J67" s="28"/>
      <c r="K67" s="28"/>
      <c r="L67" s="28"/>
    </row>
    <row r="68" spans="1:12" ht="24" customHeight="1">
      <c r="A68" s="13" t="s">
        <v>11</v>
      </c>
      <c r="C68" s="10"/>
      <c r="D68" s="40"/>
      <c r="E68" s="28"/>
      <c r="F68" s="28"/>
      <c r="G68" s="10"/>
      <c r="J68" s="28"/>
      <c r="K68" s="28"/>
      <c r="L68" s="28"/>
    </row>
    <row r="69" spans="1:12" ht="24" customHeight="1">
      <c r="A69" s="24" t="s">
        <v>84</v>
      </c>
      <c r="C69" s="10"/>
      <c r="D69" s="40"/>
      <c r="E69" s="28"/>
      <c r="F69" s="28"/>
      <c r="G69" s="28"/>
      <c r="J69" s="28"/>
      <c r="K69" s="28"/>
      <c r="L69" s="28"/>
    </row>
    <row r="70" spans="1:12" ht="24" customHeight="1">
      <c r="A70" s="83" t="s">
        <v>133</v>
      </c>
      <c r="C70" s="10"/>
      <c r="D70" s="40"/>
      <c r="E70" s="28">
        <v>122395</v>
      </c>
      <c r="F70" s="28"/>
      <c r="G70" s="28">
        <v>71144</v>
      </c>
      <c r="J70" s="28"/>
      <c r="K70" s="28"/>
      <c r="L70" s="28"/>
    </row>
    <row r="71" spans="1:12" ht="24" customHeight="1">
      <c r="A71" s="83" t="s">
        <v>23</v>
      </c>
      <c r="C71" s="10"/>
      <c r="D71" s="40"/>
      <c r="E71" s="16">
        <v>30526</v>
      </c>
      <c r="F71" s="28"/>
      <c r="G71" s="16">
        <v>18072</v>
      </c>
      <c r="J71" s="28"/>
      <c r="K71" s="28"/>
      <c r="L71" s="28"/>
    </row>
    <row r="72" spans="1:12" ht="24" customHeight="1">
      <c r="A72" s="83" t="s">
        <v>152</v>
      </c>
      <c r="C72" s="10"/>
      <c r="D72" s="84"/>
      <c r="E72" s="92">
        <v>0</v>
      </c>
      <c r="F72" s="10"/>
      <c r="G72" s="75">
        <v>346091</v>
      </c>
      <c r="J72" s="28"/>
      <c r="K72" s="28"/>
      <c r="L72" s="28"/>
    </row>
    <row r="73" spans="1:12" ht="24" customHeight="1">
      <c r="A73" s="24" t="s">
        <v>185</v>
      </c>
      <c r="C73" s="10"/>
      <c r="D73" s="84"/>
      <c r="E73" s="75">
        <v>7537722</v>
      </c>
      <c r="F73" s="10"/>
      <c r="G73" s="92">
        <v>0</v>
      </c>
      <c r="J73" s="28"/>
      <c r="K73" s="28"/>
      <c r="L73" s="28"/>
    </row>
    <row r="74" spans="1:12" ht="24" customHeight="1">
      <c r="A74" s="1"/>
      <c r="C74" s="10"/>
      <c r="D74" s="69"/>
      <c r="E74" s="20"/>
      <c r="F74" s="10"/>
      <c r="G74" s="20"/>
      <c r="K74" s="28"/>
      <c r="L74" s="28"/>
    </row>
    <row r="75" spans="1:12" ht="24" customHeight="1">
      <c r="A75" s="1" t="s">
        <v>4</v>
      </c>
      <c r="C75" s="10"/>
      <c r="D75" s="69"/>
      <c r="E75" s="20"/>
      <c r="F75" s="10"/>
      <c r="G75" s="20"/>
      <c r="K75" s="28"/>
      <c r="L75" s="28"/>
    </row>
    <row r="76" spans="1:12" ht="24" customHeight="1">
      <c r="E76" s="23"/>
      <c r="F76" s="23"/>
      <c r="K76" s="28"/>
    </row>
    <row r="77" spans="1:12" ht="24" customHeight="1">
      <c r="E77" s="23"/>
      <c r="F77" s="23"/>
      <c r="K77" s="28"/>
    </row>
    <row r="78" spans="1:12" ht="24" customHeight="1">
      <c r="E78" s="23"/>
      <c r="F78" s="23"/>
      <c r="K78" s="28"/>
    </row>
    <row r="79" spans="1:12" ht="24" customHeight="1">
      <c r="E79" s="23"/>
      <c r="F79" s="23"/>
      <c r="K79" s="28"/>
    </row>
    <row r="80" spans="1:12" ht="24" customHeight="1">
      <c r="E80" s="23"/>
      <c r="F80" s="23"/>
      <c r="K80" s="28"/>
    </row>
    <row r="81" spans="1:12" ht="24" customHeight="1">
      <c r="E81" s="23"/>
      <c r="F81" s="23"/>
      <c r="K81" s="28"/>
    </row>
    <row r="82" spans="1:12" ht="24" customHeight="1">
      <c r="E82" s="23"/>
      <c r="F82" s="23"/>
      <c r="K82" s="28"/>
    </row>
    <row r="83" spans="1:12" ht="24" customHeight="1">
      <c r="E83" s="23"/>
      <c r="F83" s="23"/>
      <c r="K83" s="28"/>
    </row>
    <row r="84" spans="1:12" ht="24" customHeight="1">
      <c r="E84" s="23"/>
      <c r="F84" s="23"/>
    </row>
    <row r="85" spans="1:12" ht="24" customHeight="1">
      <c r="E85" s="23"/>
      <c r="F85" s="23"/>
    </row>
    <row r="86" spans="1:12" ht="24" customHeight="1">
      <c r="E86" s="23"/>
      <c r="F86" s="23"/>
    </row>
    <row r="87" spans="1:12" ht="24" customHeight="1">
      <c r="E87" s="23"/>
      <c r="F87" s="23"/>
    </row>
    <row r="88" spans="1:12" s="54" customFormat="1" ht="24" customHeight="1">
      <c r="A88" s="10"/>
      <c r="B88" s="10"/>
      <c r="C88" s="20"/>
      <c r="D88" s="20"/>
      <c r="E88" s="23"/>
      <c r="F88" s="23"/>
      <c r="G88" s="5"/>
      <c r="H88" s="10"/>
      <c r="I88" s="10"/>
      <c r="J88" s="10"/>
      <c r="K88" s="10"/>
      <c r="L88" s="10"/>
    </row>
    <row r="89" spans="1:12" s="54" customFormat="1" ht="24" customHeight="1">
      <c r="A89" s="10"/>
      <c r="B89" s="10"/>
      <c r="C89" s="20"/>
      <c r="D89" s="20"/>
      <c r="E89" s="23"/>
      <c r="F89" s="23"/>
      <c r="G89" s="5"/>
      <c r="H89" s="10"/>
      <c r="I89" s="10"/>
      <c r="J89" s="10"/>
      <c r="K89" s="10"/>
      <c r="L89" s="10"/>
    </row>
    <row r="90" spans="1:12" s="54" customFormat="1" ht="24" customHeight="1">
      <c r="A90" s="10"/>
      <c r="B90" s="10"/>
      <c r="C90" s="20"/>
      <c r="D90" s="20"/>
      <c r="E90" s="23"/>
      <c r="F90" s="23"/>
      <c r="G90" s="5"/>
      <c r="H90" s="10"/>
      <c r="I90" s="10"/>
      <c r="J90" s="10"/>
      <c r="K90" s="10"/>
      <c r="L90" s="10"/>
    </row>
    <row r="91" spans="1:12" s="54" customFormat="1" ht="24" customHeight="1">
      <c r="A91" s="10"/>
      <c r="B91" s="10"/>
      <c r="C91" s="20"/>
      <c r="D91" s="20"/>
      <c r="E91" s="23"/>
      <c r="F91" s="23"/>
      <c r="G91" s="5"/>
      <c r="H91" s="10"/>
      <c r="I91" s="10"/>
      <c r="J91" s="10"/>
      <c r="K91" s="10"/>
      <c r="L91" s="10"/>
    </row>
    <row r="92" spans="1:12" s="54" customFormat="1" ht="24" customHeight="1">
      <c r="A92" s="10"/>
      <c r="B92" s="10"/>
      <c r="C92" s="20"/>
      <c r="D92" s="20"/>
      <c r="E92" s="23"/>
      <c r="F92" s="23"/>
      <c r="G92" s="5"/>
      <c r="H92" s="10"/>
      <c r="I92" s="10"/>
      <c r="J92" s="10"/>
      <c r="K92" s="10"/>
      <c r="L92" s="10"/>
    </row>
    <row r="93" spans="1:12" s="54" customFormat="1" ht="24" customHeight="1">
      <c r="A93" s="10"/>
      <c r="B93" s="10"/>
      <c r="C93" s="20"/>
      <c r="D93" s="20"/>
      <c r="E93" s="23"/>
      <c r="F93" s="23"/>
      <c r="G93" s="5"/>
      <c r="H93" s="10"/>
      <c r="I93" s="10"/>
      <c r="J93" s="10"/>
      <c r="K93" s="10"/>
      <c r="L93" s="10"/>
    </row>
    <row r="94" spans="1:12" s="54" customFormat="1" ht="24" customHeight="1">
      <c r="A94" s="10"/>
      <c r="B94" s="10"/>
      <c r="C94" s="20"/>
      <c r="D94" s="20"/>
      <c r="E94" s="23"/>
      <c r="F94" s="23"/>
      <c r="G94" s="5"/>
      <c r="H94" s="10"/>
      <c r="I94" s="10"/>
      <c r="J94" s="10"/>
      <c r="K94" s="10"/>
      <c r="L94" s="10"/>
    </row>
    <row r="95" spans="1:12" s="54" customFormat="1" ht="24" customHeight="1">
      <c r="A95" s="10"/>
      <c r="B95" s="10"/>
      <c r="C95" s="20"/>
      <c r="D95" s="20"/>
      <c r="E95" s="23"/>
      <c r="F95" s="23"/>
      <c r="G95" s="5"/>
      <c r="H95" s="10"/>
      <c r="I95" s="10"/>
      <c r="J95" s="10"/>
      <c r="K95" s="10"/>
      <c r="L95" s="10"/>
    </row>
    <row r="96" spans="1:12" s="54" customFormat="1" ht="24" customHeight="1">
      <c r="A96" s="10"/>
      <c r="B96" s="10"/>
      <c r="C96" s="20"/>
      <c r="D96" s="20"/>
      <c r="E96" s="23"/>
      <c r="F96" s="23"/>
      <c r="G96" s="5"/>
      <c r="H96" s="10"/>
      <c r="I96" s="10"/>
      <c r="J96" s="10"/>
      <c r="K96" s="10"/>
      <c r="L96" s="10"/>
    </row>
    <row r="97" spans="1:12" s="54" customFormat="1" ht="24" customHeight="1">
      <c r="A97" s="10"/>
      <c r="B97" s="10"/>
      <c r="C97" s="20"/>
      <c r="D97" s="20"/>
      <c r="E97" s="23"/>
      <c r="F97" s="23"/>
      <c r="G97" s="5"/>
      <c r="H97" s="10"/>
      <c r="I97" s="10"/>
      <c r="J97" s="10"/>
      <c r="K97" s="10"/>
      <c r="L97" s="10"/>
    </row>
    <row r="98" spans="1:12" s="54" customFormat="1" ht="24" customHeight="1">
      <c r="A98" s="10"/>
      <c r="B98" s="10"/>
      <c r="C98" s="20"/>
      <c r="D98" s="20"/>
      <c r="E98" s="23"/>
      <c r="F98" s="23"/>
      <c r="G98" s="5"/>
      <c r="H98" s="10"/>
      <c r="I98" s="10"/>
      <c r="J98" s="10"/>
      <c r="K98" s="10"/>
      <c r="L98" s="10"/>
    </row>
    <row r="99" spans="1:12" s="54" customFormat="1" ht="24" customHeight="1">
      <c r="A99" s="10"/>
      <c r="B99" s="10"/>
      <c r="C99" s="20"/>
      <c r="D99" s="20"/>
      <c r="E99" s="23"/>
      <c r="F99" s="23"/>
      <c r="G99" s="5"/>
      <c r="H99" s="10"/>
      <c r="I99" s="10"/>
      <c r="J99" s="10"/>
      <c r="K99" s="10"/>
      <c r="L99" s="10"/>
    </row>
    <row r="100" spans="1:12" s="54" customFormat="1" ht="24" customHeight="1">
      <c r="A100" s="10"/>
      <c r="B100" s="10"/>
      <c r="C100" s="20"/>
      <c r="D100" s="20"/>
      <c r="E100" s="23"/>
      <c r="F100" s="23"/>
      <c r="G100" s="5"/>
      <c r="H100" s="10"/>
      <c r="I100" s="10"/>
      <c r="J100" s="10"/>
      <c r="K100" s="10"/>
      <c r="L100" s="10"/>
    </row>
    <row r="101" spans="1:12" s="54" customFormat="1" ht="24" customHeight="1">
      <c r="A101" s="10"/>
      <c r="B101" s="10"/>
      <c r="C101" s="20"/>
      <c r="D101" s="20"/>
      <c r="E101" s="23"/>
      <c r="F101" s="23"/>
      <c r="G101" s="5"/>
      <c r="H101" s="10"/>
      <c r="I101" s="10"/>
      <c r="J101" s="10"/>
      <c r="K101" s="10"/>
      <c r="L101" s="10"/>
    </row>
    <row r="102" spans="1:12" s="54" customFormat="1" ht="24" customHeight="1">
      <c r="A102" s="10"/>
      <c r="B102" s="10"/>
      <c r="C102" s="20"/>
      <c r="D102" s="20"/>
      <c r="E102" s="23"/>
      <c r="F102" s="23"/>
      <c r="G102" s="5"/>
      <c r="H102" s="10"/>
      <c r="I102" s="10"/>
      <c r="J102" s="10"/>
      <c r="K102" s="10"/>
      <c r="L102" s="10"/>
    </row>
    <row r="103" spans="1:12" s="54" customFormat="1" ht="24" customHeight="1">
      <c r="A103" s="10"/>
      <c r="B103" s="10"/>
      <c r="C103" s="20"/>
      <c r="D103" s="20"/>
      <c r="E103" s="23"/>
      <c r="F103" s="23"/>
      <c r="G103" s="5"/>
      <c r="H103" s="10"/>
      <c r="I103" s="10"/>
      <c r="J103" s="10"/>
      <c r="K103" s="10"/>
      <c r="L103" s="10"/>
    </row>
    <row r="104" spans="1:12" s="54" customFormat="1" ht="24" customHeight="1">
      <c r="A104" s="10"/>
      <c r="B104" s="10"/>
      <c r="C104" s="20"/>
      <c r="D104" s="20"/>
      <c r="E104" s="23"/>
      <c r="F104" s="23"/>
      <c r="G104" s="5"/>
      <c r="H104" s="10"/>
      <c r="I104" s="10"/>
      <c r="J104" s="10"/>
      <c r="K104" s="10"/>
      <c r="L104" s="10"/>
    </row>
    <row r="105" spans="1:12" s="54" customFormat="1" ht="24" customHeight="1">
      <c r="A105" s="10"/>
      <c r="B105" s="10"/>
      <c r="C105" s="20"/>
      <c r="D105" s="20"/>
      <c r="E105" s="23"/>
      <c r="F105" s="23"/>
      <c r="G105" s="5"/>
      <c r="H105" s="10"/>
      <c r="I105" s="10"/>
      <c r="J105" s="10"/>
      <c r="K105" s="10"/>
      <c r="L105" s="10"/>
    </row>
    <row r="106" spans="1:12" s="54" customFormat="1" ht="24" customHeight="1">
      <c r="A106" s="10"/>
      <c r="B106" s="10"/>
      <c r="C106" s="20"/>
      <c r="D106" s="20"/>
      <c r="E106" s="23"/>
      <c r="F106" s="23"/>
      <c r="G106" s="5"/>
      <c r="H106" s="10"/>
      <c r="I106" s="10"/>
      <c r="J106" s="10"/>
      <c r="K106" s="10"/>
      <c r="L106" s="10"/>
    </row>
    <row r="107" spans="1:12" s="54" customFormat="1" ht="24" customHeight="1">
      <c r="A107" s="10"/>
      <c r="B107" s="10"/>
      <c r="C107" s="20"/>
      <c r="D107" s="20"/>
      <c r="E107" s="23"/>
      <c r="F107" s="23"/>
      <c r="G107" s="5"/>
      <c r="H107" s="10"/>
      <c r="I107" s="10"/>
      <c r="J107" s="10"/>
      <c r="K107" s="10"/>
      <c r="L107" s="10"/>
    </row>
    <row r="108" spans="1:12" s="54" customFormat="1" ht="24" customHeight="1">
      <c r="A108" s="10"/>
      <c r="B108" s="10"/>
      <c r="C108" s="20"/>
      <c r="D108" s="20"/>
      <c r="E108" s="23"/>
      <c r="F108" s="23"/>
      <c r="G108" s="5"/>
      <c r="H108" s="10"/>
      <c r="I108" s="10"/>
      <c r="J108" s="10"/>
      <c r="K108" s="10"/>
      <c r="L108" s="10"/>
    </row>
    <row r="109" spans="1:12" s="54" customFormat="1" ht="24" customHeight="1">
      <c r="A109" s="10"/>
      <c r="B109" s="10"/>
      <c r="C109" s="20"/>
      <c r="D109" s="20"/>
      <c r="E109" s="23"/>
      <c r="F109" s="23"/>
      <c r="G109" s="5"/>
      <c r="H109" s="10"/>
      <c r="I109" s="10"/>
      <c r="J109" s="10"/>
      <c r="K109" s="10"/>
      <c r="L109" s="10"/>
    </row>
    <row r="110" spans="1:12" s="54" customFormat="1" ht="24" customHeight="1">
      <c r="A110" s="10"/>
      <c r="B110" s="10"/>
      <c r="C110" s="20"/>
      <c r="D110" s="20"/>
      <c r="E110" s="23"/>
      <c r="F110" s="23"/>
      <c r="G110" s="5"/>
      <c r="H110" s="10"/>
      <c r="I110" s="10"/>
      <c r="J110" s="10"/>
      <c r="K110" s="10"/>
      <c r="L110" s="10"/>
    </row>
    <row r="111" spans="1:12" s="54" customFormat="1" ht="24" customHeight="1">
      <c r="A111" s="10"/>
      <c r="B111" s="10"/>
      <c r="C111" s="20"/>
      <c r="D111" s="20"/>
      <c r="E111" s="23"/>
      <c r="F111" s="23"/>
      <c r="G111" s="5"/>
      <c r="H111" s="10"/>
      <c r="I111" s="10"/>
      <c r="J111" s="10"/>
      <c r="K111" s="10"/>
      <c r="L111" s="10"/>
    </row>
    <row r="112" spans="1:12" s="54" customFormat="1" ht="24" customHeight="1">
      <c r="A112" s="10"/>
      <c r="B112" s="10"/>
      <c r="C112" s="20"/>
      <c r="D112" s="20"/>
      <c r="E112" s="23"/>
      <c r="F112" s="23"/>
      <c r="G112" s="5"/>
      <c r="H112" s="10"/>
      <c r="I112" s="10"/>
      <c r="J112" s="10"/>
      <c r="K112" s="10"/>
      <c r="L112" s="10"/>
    </row>
    <row r="113" spans="1:12" s="54" customFormat="1" ht="24" customHeight="1">
      <c r="A113" s="10"/>
      <c r="B113" s="10"/>
      <c r="C113" s="20"/>
      <c r="D113" s="20"/>
      <c r="E113" s="23"/>
      <c r="F113" s="23"/>
      <c r="G113" s="5"/>
      <c r="H113" s="10"/>
      <c r="I113" s="10"/>
      <c r="J113" s="10"/>
      <c r="K113" s="10"/>
      <c r="L113" s="10"/>
    </row>
    <row r="114" spans="1:12" s="54" customFormat="1" ht="24" customHeight="1">
      <c r="A114" s="10"/>
      <c r="B114" s="10"/>
      <c r="C114" s="20"/>
      <c r="D114" s="20"/>
      <c r="E114" s="23"/>
      <c r="F114" s="23"/>
      <c r="G114" s="5"/>
      <c r="H114" s="10"/>
      <c r="I114" s="10"/>
      <c r="J114" s="10"/>
      <c r="K114" s="10"/>
      <c r="L114" s="10"/>
    </row>
    <row r="115" spans="1:12" s="54" customFormat="1" ht="24" customHeight="1">
      <c r="A115" s="10"/>
      <c r="B115" s="10"/>
      <c r="C115" s="20"/>
      <c r="D115" s="20"/>
      <c r="E115" s="23"/>
      <c r="F115" s="23"/>
      <c r="G115" s="5"/>
      <c r="H115" s="10"/>
      <c r="I115" s="10"/>
      <c r="J115" s="10"/>
      <c r="K115" s="10"/>
      <c r="L115" s="10"/>
    </row>
    <row r="116" spans="1:12" s="54" customFormat="1" ht="24" customHeight="1">
      <c r="A116" s="10"/>
      <c r="B116" s="10"/>
      <c r="C116" s="20"/>
      <c r="D116" s="20"/>
      <c r="E116" s="23"/>
      <c r="F116" s="23"/>
      <c r="G116" s="5"/>
      <c r="H116" s="10"/>
      <c r="I116" s="10"/>
      <c r="J116" s="10"/>
      <c r="K116" s="10"/>
      <c r="L116" s="10"/>
    </row>
    <row r="117" spans="1:12" s="54" customFormat="1" ht="24" customHeight="1">
      <c r="A117" s="10"/>
      <c r="B117" s="10"/>
      <c r="C117" s="20"/>
      <c r="D117" s="20"/>
      <c r="E117" s="23"/>
      <c r="F117" s="23"/>
      <c r="G117" s="5"/>
      <c r="H117" s="10"/>
      <c r="I117" s="10"/>
      <c r="J117" s="10"/>
      <c r="K117" s="10"/>
      <c r="L117" s="10"/>
    </row>
    <row r="118" spans="1:12" s="54" customFormat="1" ht="24" customHeight="1">
      <c r="A118" s="10"/>
      <c r="B118" s="10"/>
      <c r="C118" s="20"/>
      <c r="D118" s="20"/>
      <c r="E118" s="23"/>
      <c r="F118" s="23"/>
      <c r="G118" s="5"/>
      <c r="H118" s="10"/>
      <c r="I118" s="10"/>
      <c r="J118" s="10"/>
      <c r="K118" s="10"/>
      <c r="L118" s="10"/>
    </row>
    <row r="119" spans="1:12" s="54" customFormat="1" ht="24" customHeight="1">
      <c r="A119" s="10"/>
      <c r="B119" s="10"/>
      <c r="C119" s="20"/>
      <c r="D119" s="20"/>
      <c r="E119" s="23"/>
      <c r="F119" s="23"/>
      <c r="G119" s="5"/>
      <c r="H119" s="10"/>
      <c r="I119" s="10"/>
      <c r="J119" s="10"/>
      <c r="K119" s="10"/>
      <c r="L119" s="10"/>
    </row>
    <row r="120" spans="1:12" s="54" customFormat="1" ht="24" customHeight="1">
      <c r="A120" s="10"/>
      <c r="B120" s="10"/>
      <c r="C120" s="20"/>
      <c r="D120" s="20"/>
      <c r="E120" s="23"/>
      <c r="F120" s="23"/>
      <c r="G120" s="5"/>
      <c r="H120" s="10"/>
      <c r="I120" s="10"/>
      <c r="J120" s="10"/>
      <c r="K120" s="10"/>
      <c r="L120" s="10"/>
    </row>
    <row r="121" spans="1:12" s="54" customFormat="1" ht="24" customHeight="1">
      <c r="A121" s="10"/>
      <c r="B121" s="10"/>
      <c r="C121" s="20"/>
      <c r="D121" s="20"/>
      <c r="E121" s="23"/>
      <c r="F121" s="23"/>
      <c r="G121" s="5"/>
      <c r="H121" s="10"/>
      <c r="I121" s="10"/>
      <c r="J121" s="10"/>
      <c r="K121" s="10"/>
      <c r="L121" s="10"/>
    </row>
    <row r="122" spans="1:12" s="54" customFormat="1" ht="24" customHeight="1">
      <c r="A122" s="10"/>
      <c r="B122" s="10"/>
      <c r="C122" s="20"/>
      <c r="D122" s="20"/>
      <c r="E122" s="23"/>
      <c r="F122" s="23"/>
      <c r="G122" s="5"/>
      <c r="H122" s="10"/>
      <c r="I122" s="10"/>
      <c r="J122" s="10"/>
      <c r="K122" s="10"/>
      <c r="L122" s="10"/>
    </row>
    <row r="123" spans="1:12" s="54" customFormat="1" ht="24" customHeight="1">
      <c r="A123" s="10"/>
      <c r="B123" s="10"/>
      <c r="C123" s="20"/>
      <c r="D123" s="20"/>
      <c r="E123" s="23"/>
      <c r="F123" s="23"/>
      <c r="G123" s="5"/>
      <c r="H123" s="10"/>
      <c r="I123" s="10"/>
      <c r="J123" s="10"/>
      <c r="K123" s="10"/>
      <c r="L123" s="10"/>
    </row>
    <row r="124" spans="1:12" s="54" customFormat="1" ht="24" customHeight="1">
      <c r="A124" s="10"/>
      <c r="B124" s="10"/>
      <c r="C124" s="20"/>
      <c r="D124" s="20"/>
      <c r="E124" s="23"/>
      <c r="F124" s="23"/>
      <c r="G124" s="5"/>
      <c r="H124" s="10"/>
      <c r="I124" s="10"/>
      <c r="J124" s="10"/>
      <c r="K124" s="10"/>
      <c r="L124" s="10"/>
    </row>
    <row r="125" spans="1:12" s="54" customFormat="1" ht="24" customHeight="1">
      <c r="A125" s="10"/>
      <c r="B125" s="10"/>
      <c r="C125" s="20"/>
      <c r="D125" s="20"/>
      <c r="E125" s="23"/>
      <c r="F125" s="23"/>
      <c r="G125" s="5"/>
      <c r="H125" s="10"/>
      <c r="I125" s="10"/>
      <c r="J125" s="10"/>
      <c r="K125" s="10"/>
      <c r="L125" s="10"/>
    </row>
    <row r="126" spans="1:12" s="54" customFormat="1" ht="24" customHeight="1">
      <c r="A126" s="10"/>
      <c r="B126" s="10"/>
      <c r="C126" s="20"/>
      <c r="D126" s="20"/>
      <c r="E126" s="23"/>
      <c r="F126" s="23"/>
      <c r="G126" s="5"/>
      <c r="H126" s="10"/>
      <c r="I126" s="10"/>
      <c r="J126" s="10"/>
      <c r="K126" s="10"/>
      <c r="L126" s="10"/>
    </row>
    <row r="127" spans="1:12" s="54" customFormat="1" ht="24" customHeight="1">
      <c r="A127" s="10"/>
      <c r="B127" s="10"/>
      <c r="C127" s="20"/>
      <c r="D127" s="20"/>
      <c r="E127" s="23"/>
      <c r="F127" s="23"/>
      <c r="G127" s="5"/>
      <c r="H127" s="10"/>
      <c r="I127" s="10"/>
      <c r="J127" s="10"/>
      <c r="K127" s="10"/>
      <c r="L127" s="10"/>
    </row>
    <row r="128" spans="1:12" s="54" customFormat="1" ht="24" customHeight="1">
      <c r="A128" s="10"/>
      <c r="B128" s="10"/>
      <c r="C128" s="20"/>
      <c r="D128" s="20"/>
      <c r="E128" s="23"/>
      <c r="F128" s="23"/>
      <c r="G128" s="5"/>
      <c r="H128" s="10"/>
      <c r="I128" s="10"/>
      <c r="J128" s="10"/>
      <c r="K128" s="10"/>
      <c r="L128" s="10"/>
    </row>
    <row r="129" spans="1:12" s="54" customFormat="1" ht="24" customHeight="1">
      <c r="A129" s="10"/>
      <c r="B129" s="10"/>
      <c r="C129" s="20"/>
      <c r="D129" s="20"/>
      <c r="E129" s="23"/>
      <c r="F129" s="23"/>
      <c r="G129" s="5"/>
      <c r="H129" s="10"/>
      <c r="I129" s="10"/>
      <c r="J129" s="10"/>
      <c r="K129" s="10"/>
      <c r="L129" s="10"/>
    </row>
    <row r="130" spans="1:12" s="54" customFormat="1" ht="24" customHeight="1">
      <c r="A130" s="10"/>
      <c r="B130" s="10"/>
      <c r="C130" s="20"/>
      <c r="D130" s="20"/>
      <c r="E130" s="23"/>
      <c r="F130" s="23"/>
      <c r="G130" s="5"/>
      <c r="H130" s="10"/>
      <c r="I130" s="10"/>
      <c r="J130" s="10"/>
      <c r="K130" s="10"/>
      <c r="L130" s="10"/>
    </row>
    <row r="131" spans="1:12" s="54" customFormat="1" ht="24" customHeight="1">
      <c r="A131" s="10"/>
      <c r="B131" s="10"/>
      <c r="C131" s="20"/>
      <c r="D131" s="20"/>
      <c r="E131" s="23"/>
      <c r="F131" s="23"/>
      <c r="G131" s="5"/>
      <c r="H131" s="10"/>
      <c r="I131" s="10"/>
      <c r="J131" s="10"/>
      <c r="K131" s="10"/>
      <c r="L131" s="10"/>
    </row>
    <row r="132" spans="1:12" s="54" customFormat="1" ht="24" customHeight="1">
      <c r="A132" s="10"/>
      <c r="B132" s="10"/>
      <c r="C132" s="20"/>
      <c r="D132" s="20"/>
      <c r="E132" s="23"/>
      <c r="F132" s="23"/>
      <c r="G132" s="5"/>
      <c r="H132" s="10"/>
      <c r="I132" s="10"/>
      <c r="J132" s="10"/>
      <c r="K132" s="10"/>
      <c r="L132" s="10"/>
    </row>
    <row r="133" spans="1:12" s="54" customFormat="1" ht="24" customHeight="1">
      <c r="A133" s="10"/>
      <c r="B133" s="10"/>
      <c r="C133" s="20"/>
      <c r="D133" s="20"/>
      <c r="E133" s="23"/>
      <c r="F133" s="23"/>
      <c r="G133" s="5"/>
      <c r="H133" s="10"/>
      <c r="I133" s="10"/>
      <c r="J133" s="10"/>
      <c r="K133" s="10"/>
      <c r="L133" s="10"/>
    </row>
    <row r="134" spans="1:12" s="54" customFormat="1" ht="24" customHeight="1">
      <c r="A134" s="10"/>
      <c r="B134" s="10"/>
      <c r="C134" s="20"/>
      <c r="D134" s="20"/>
      <c r="E134" s="23"/>
      <c r="F134" s="23"/>
      <c r="G134" s="5"/>
      <c r="H134" s="10"/>
      <c r="I134" s="10"/>
      <c r="J134" s="10"/>
      <c r="K134" s="10"/>
      <c r="L134" s="10"/>
    </row>
    <row r="135" spans="1:12" s="54" customFormat="1" ht="24" customHeight="1">
      <c r="A135" s="10"/>
      <c r="B135" s="10"/>
      <c r="C135" s="20"/>
      <c r="D135" s="20"/>
      <c r="E135" s="23"/>
      <c r="F135" s="23"/>
      <c r="G135" s="5"/>
      <c r="H135" s="10"/>
      <c r="I135" s="10"/>
      <c r="J135" s="10"/>
      <c r="K135" s="10"/>
      <c r="L135" s="10"/>
    </row>
    <row r="136" spans="1:12" s="54" customFormat="1" ht="24" customHeight="1">
      <c r="A136" s="10"/>
      <c r="B136" s="10"/>
      <c r="C136" s="20"/>
      <c r="D136" s="20"/>
      <c r="E136" s="23"/>
      <c r="F136" s="23"/>
      <c r="G136" s="5"/>
      <c r="H136" s="10"/>
      <c r="I136" s="10"/>
      <c r="J136" s="10"/>
      <c r="K136" s="10"/>
      <c r="L136" s="10"/>
    </row>
    <row r="137" spans="1:12" s="54" customFormat="1" ht="24" customHeight="1">
      <c r="A137" s="10"/>
      <c r="B137" s="10"/>
      <c r="C137" s="20"/>
      <c r="D137" s="20"/>
      <c r="E137" s="23"/>
      <c r="F137" s="23"/>
      <c r="G137" s="5"/>
      <c r="H137" s="10"/>
      <c r="I137" s="10"/>
      <c r="J137" s="10"/>
      <c r="K137" s="10"/>
      <c r="L137" s="10"/>
    </row>
    <row r="138" spans="1:12" s="54" customFormat="1" ht="24" customHeight="1">
      <c r="A138" s="10"/>
      <c r="B138" s="10"/>
      <c r="C138" s="20"/>
      <c r="D138" s="20"/>
      <c r="E138" s="23"/>
      <c r="F138" s="23"/>
      <c r="G138" s="5"/>
      <c r="H138" s="10"/>
      <c r="I138" s="10"/>
      <c r="J138" s="10"/>
      <c r="K138" s="10"/>
      <c r="L138" s="10"/>
    </row>
    <row r="139" spans="1:12" s="54" customFormat="1" ht="24" customHeight="1">
      <c r="A139" s="10"/>
      <c r="B139" s="10"/>
      <c r="C139" s="20"/>
      <c r="D139" s="20"/>
      <c r="E139" s="23"/>
      <c r="F139" s="23"/>
      <c r="G139" s="5"/>
      <c r="H139" s="10"/>
      <c r="I139" s="10"/>
      <c r="J139" s="10"/>
      <c r="K139" s="10"/>
      <c r="L139" s="10"/>
    </row>
    <row r="140" spans="1:12" s="54" customFormat="1" ht="24" customHeight="1">
      <c r="A140" s="10"/>
      <c r="B140" s="10"/>
      <c r="C140" s="20"/>
      <c r="D140" s="20"/>
      <c r="E140" s="23"/>
      <c r="F140" s="23"/>
      <c r="G140" s="5"/>
      <c r="H140" s="10"/>
      <c r="I140" s="10"/>
      <c r="J140" s="10"/>
      <c r="K140" s="10"/>
      <c r="L140" s="10"/>
    </row>
    <row r="141" spans="1:12" s="54" customFormat="1" ht="24" customHeight="1">
      <c r="A141" s="10"/>
      <c r="B141" s="10"/>
      <c r="C141" s="20"/>
      <c r="D141" s="20"/>
      <c r="E141" s="23"/>
      <c r="F141" s="23"/>
      <c r="G141" s="5"/>
      <c r="H141" s="10"/>
      <c r="I141" s="10"/>
      <c r="J141" s="10"/>
      <c r="K141" s="10"/>
      <c r="L141" s="10"/>
    </row>
    <row r="142" spans="1:12" s="54" customFormat="1" ht="24" customHeight="1">
      <c r="A142" s="10"/>
      <c r="B142" s="10"/>
      <c r="C142" s="20"/>
      <c r="D142" s="20"/>
      <c r="E142" s="23"/>
      <c r="F142" s="23"/>
      <c r="G142" s="5"/>
      <c r="H142" s="10"/>
      <c r="I142" s="10"/>
      <c r="J142" s="10"/>
      <c r="K142" s="10"/>
      <c r="L142" s="10"/>
    </row>
    <row r="143" spans="1:12" s="54" customFormat="1" ht="24" customHeight="1">
      <c r="A143" s="10"/>
      <c r="B143" s="10"/>
      <c r="C143" s="20"/>
      <c r="D143" s="20"/>
      <c r="E143" s="23"/>
      <c r="F143" s="23"/>
      <c r="G143" s="5"/>
      <c r="H143" s="10"/>
      <c r="I143" s="10"/>
      <c r="J143" s="10"/>
      <c r="K143" s="10"/>
      <c r="L143" s="10"/>
    </row>
    <row r="144" spans="1:12" s="54" customFormat="1" ht="24" customHeight="1">
      <c r="A144" s="10"/>
      <c r="B144" s="10"/>
      <c r="C144" s="20"/>
      <c r="D144" s="20"/>
      <c r="E144" s="23"/>
      <c r="F144" s="23"/>
      <c r="G144" s="5"/>
      <c r="H144" s="10"/>
      <c r="I144" s="10"/>
      <c r="J144" s="10"/>
      <c r="K144" s="10"/>
      <c r="L144" s="10"/>
    </row>
    <row r="145" spans="1:12" s="54" customFormat="1" ht="24" customHeight="1">
      <c r="A145" s="10"/>
      <c r="B145" s="10"/>
      <c r="C145" s="20"/>
      <c r="D145" s="20"/>
      <c r="E145" s="23"/>
      <c r="F145" s="23"/>
      <c r="G145" s="5"/>
      <c r="H145" s="10"/>
      <c r="I145" s="10"/>
      <c r="J145" s="10"/>
      <c r="K145" s="10"/>
      <c r="L145" s="10"/>
    </row>
    <row r="146" spans="1:12" s="54" customFormat="1" ht="24" customHeight="1">
      <c r="A146" s="10"/>
      <c r="B146" s="10"/>
      <c r="C146" s="20"/>
      <c r="D146" s="20"/>
      <c r="E146" s="23"/>
      <c r="F146" s="23"/>
      <c r="G146" s="5"/>
      <c r="H146" s="10"/>
      <c r="I146" s="10"/>
      <c r="J146" s="10"/>
      <c r="K146" s="10"/>
      <c r="L146" s="10"/>
    </row>
    <row r="147" spans="1:12" s="54" customFormat="1" ht="24" customHeight="1">
      <c r="A147" s="10"/>
      <c r="B147" s="10"/>
      <c r="C147" s="20"/>
      <c r="D147" s="20"/>
      <c r="E147" s="23"/>
      <c r="F147" s="23"/>
      <c r="G147" s="5"/>
      <c r="H147" s="10"/>
      <c r="I147" s="10"/>
      <c r="J147" s="10"/>
      <c r="K147" s="10"/>
      <c r="L147" s="10"/>
    </row>
    <row r="148" spans="1:12" s="54" customFormat="1" ht="24" customHeight="1">
      <c r="A148" s="10"/>
      <c r="B148" s="10"/>
      <c r="C148" s="20"/>
      <c r="D148" s="20"/>
      <c r="E148" s="23"/>
      <c r="F148" s="23"/>
      <c r="G148" s="5"/>
      <c r="H148" s="10"/>
      <c r="I148" s="10"/>
      <c r="J148" s="10"/>
      <c r="K148" s="10"/>
      <c r="L148" s="10"/>
    </row>
    <row r="149" spans="1:12" s="54" customFormat="1" ht="24" customHeight="1">
      <c r="A149" s="10"/>
      <c r="B149" s="10"/>
      <c r="C149" s="20"/>
      <c r="D149" s="20"/>
      <c r="E149" s="23"/>
      <c r="F149" s="23"/>
      <c r="G149" s="5"/>
      <c r="H149" s="10"/>
      <c r="I149" s="10"/>
      <c r="J149" s="10"/>
      <c r="K149" s="10"/>
      <c r="L149" s="10"/>
    </row>
    <row r="150" spans="1:12" s="54" customFormat="1" ht="24" customHeight="1">
      <c r="A150" s="10"/>
      <c r="B150" s="10"/>
      <c r="C150" s="20"/>
      <c r="D150" s="20"/>
      <c r="E150" s="23"/>
      <c r="F150" s="23"/>
      <c r="G150" s="5"/>
      <c r="H150" s="10"/>
      <c r="I150" s="10"/>
      <c r="J150" s="10"/>
      <c r="K150" s="10"/>
      <c r="L150" s="10"/>
    </row>
    <row r="151" spans="1:12" s="54" customFormat="1" ht="24" customHeight="1">
      <c r="A151" s="10"/>
      <c r="B151" s="10"/>
      <c r="C151" s="20"/>
      <c r="D151" s="20"/>
      <c r="E151" s="23"/>
      <c r="F151" s="23"/>
      <c r="G151" s="5"/>
      <c r="H151" s="10"/>
      <c r="I151" s="10"/>
      <c r="J151" s="10"/>
      <c r="K151" s="10"/>
      <c r="L151" s="10"/>
    </row>
    <row r="152" spans="1:12" s="54" customFormat="1" ht="24" customHeight="1">
      <c r="A152" s="10"/>
      <c r="B152" s="10"/>
      <c r="C152" s="20"/>
      <c r="D152" s="20"/>
      <c r="E152" s="23"/>
      <c r="F152" s="23"/>
      <c r="G152" s="5"/>
      <c r="H152" s="10"/>
      <c r="I152" s="10"/>
      <c r="J152" s="10"/>
      <c r="K152" s="10"/>
      <c r="L152" s="10"/>
    </row>
    <row r="153" spans="1:12" s="54" customFormat="1" ht="24" customHeight="1">
      <c r="A153" s="10"/>
      <c r="B153" s="10"/>
      <c r="C153" s="20"/>
      <c r="D153" s="20"/>
      <c r="E153" s="23"/>
      <c r="F153" s="23"/>
      <c r="G153" s="5"/>
      <c r="H153" s="10"/>
      <c r="I153" s="10"/>
      <c r="J153" s="10"/>
      <c r="K153" s="10"/>
      <c r="L153" s="10"/>
    </row>
    <row r="154" spans="1:12" s="54" customFormat="1" ht="24" customHeight="1">
      <c r="A154" s="10"/>
      <c r="B154" s="10"/>
      <c r="C154" s="20"/>
      <c r="D154" s="20"/>
      <c r="E154" s="23"/>
      <c r="F154" s="23"/>
      <c r="G154" s="5"/>
      <c r="H154" s="10"/>
      <c r="I154" s="10"/>
      <c r="J154" s="10"/>
      <c r="K154" s="10"/>
      <c r="L154" s="10"/>
    </row>
    <row r="155" spans="1:12" s="54" customFormat="1" ht="24" customHeight="1">
      <c r="A155" s="10"/>
      <c r="B155" s="10"/>
      <c r="C155" s="20"/>
      <c r="D155" s="20"/>
      <c r="E155" s="23"/>
      <c r="F155" s="23"/>
      <c r="G155" s="5"/>
      <c r="H155" s="10"/>
      <c r="I155" s="10"/>
      <c r="J155" s="10"/>
      <c r="K155" s="10"/>
      <c r="L155" s="10"/>
    </row>
    <row r="156" spans="1:12" s="54" customFormat="1" ht="24" customHeight="1">
      <c r="A156" s="10"/>
      <c r="B156" s="10"/>
      <c r="C156" s="20"/>
      <c r="D156" s="20"/>
      <c r="E156" s="23"/>
      <c r="F156" s="23"/>
      <c r="G156" s="5"/>
      <c r="H156" s="10"/>
      <c r="I156" s="10"/>
      <c r="J156" s="10"/>
      <c r="K156" s="10"/>
      <c r="L156" s="10"/>
    </row>
    <row r="157" spans="1:12" s="54" customFormat="1" ht="24" customHeight="1">
      <c r="A157" s="10"/>
      <c r="B157" s="10"/>
      <c r="C157" s="20"/>
      <c r="D157" s="20"/>
      <c r="E157" s="23"/>
      <c r="F157" s="23"/>
      <c r="G157" s="5"/>
      <c r="H157" s="10"/>
      <c r="I157" s="10"/>
      <c r="J157" s="10"/>
      <c r="K157" s="10"/>
      <c r="L157" s="10"/>
    </row>
    <row r="158" spans="1:12" s="54" customFormat="1" ht="24" customHeight="1">
      <c r="A158" s="10"/>
      <c r="B158" s="10"/>
      <c r="C158" s="20"/>
      <c r="D158" s="20"/>
      <c r="E158" s="23"/>
      <c r="F158" s="23"/>
      <c r="G158" s="5"/>
      <c r="H158" s="10"/>
      <c r="I158" s="10"/>
      <c r="J158" s="10"/>
      <c r="K158" s="10"/>
      <c r="L158" s="10"/>
    </row>
    <row r="159" spans="1:12" s="54" customFormat="1" ht="24" customHeight="1">
      <c r="A159" s="10"/>
      <c r="B159" s="10"/>
      <c r="C159" s="20"/>
      <c r="D159" s="20"/>
      <c r="E159" s="23"/>
      <c r="F159" s="23"/>
      <c r="G159" s="5"/>
      <c r="H159" s="10"/>
      <c r="I159" s="10"/>
      <c r="J159" s="10"/>
      <c r="K159" s="10"/>
      <c r="L159" s="10"/>
    </row>
    <row r="160" spans="1:12" s="54" customFormat="1" ht="24" customHeight="1">
      <c r="A160" s="10"/>
      <c r="B160" s="10"/>
      <c r="C160" s="20"/>
      <c r="D160" s="20"/>
      <c r="E160" s="23"/>
      <c r="F160" s="23"/>
      <c r="G160" s="5"/>
      <c r="H160" s="10"/>
      <c r="I160" s="10"/>
      <c r="J160" s="10"/>
      <c r="K160" s="10"/>
      <c r="L160" s="10"/>
    </row>
    <row r="161" spans="1:12" s="54" customFormat="1" ht="24" customHeight="1">
      <c r="A161" s="10"/>
      <c r="B161" s="10"/>
      <c r="C161" s="20"/>
      <c r="D161" s="20"/>
      <c r="E161" s="23"/>
      <c r="F161" s="23"/>
      <c r="G161" s="5"/>
      <c r="H161" s="10"/>
      <c r="I161" s="10"/>
      <c r="J161" s="10"/>
      <c r="K161" s="10"/>
      <c r="L161" s="10"/>
    </row>
    <row r="162" spans="1:12" s="54" customFormat="1" ht="24" customHeight="1">
      <c r="A162" s="10"/>
      <c r="B162" s="10"/>
      <c r="C162" s="20"/>
      <c r="D162" s="20"/>
      <c r="E162" s="23"/>
      <c r="F162" s="23"/>
      <c r="G162" s="5"/>
      <c r="H162" s="10"/>
      <c r="I162" s="10"/>
      <c r="J162" s="10"/>
      <c r="K162" s="10"/>
      <c r="L162" s="10"/>
    </row>
    <row r="163" spans="1:12" s="54" customFormat="1" ht="24" customHeight="1">
      <c r="A163" s="10"/>
      <c r="B163" s="10"/>
      <c r="C163" s="20"/>
      <c r="D163" s="20"/>
      <c r="E163" s="23"/>
      <c r="F163" s="23"/>
      <c r="G163" s="5"/>
      <c r="H163" s="10"/>
      <c r="I163" s="10"/>
      <c r="J163" s="10"/>
      <c r="K163" s="10"/>
      <c r="L163" s="10"/>
    </row>
    <row r="164" spans="1:12" s="54" customFormat="1" ht="24" customHeight="1">
      <c r="A164" s="10"/>
      <c r="B164" s="10"/>
      <c r="C164" s="20"/>
      <c r="D164" s="20"/>
      <c r="E164" s="23"/>
      <c r="F164" s="23"/>
      <c r="G164" s="5"/>
      <c r="H164" s="10"/>
      <c r="I164" s="10"/>
      <c r="J164" s="10"/>
      <c r="K164" s="10"/>
      <c r="L164" s="10"/>
    </row>
    <row r="165" spans="1:12" s="54" customFormat="1" ht="24" customHeight="1">
      <c r="A165" s="10"/>
      <c r="B165" s="10"/>
      <c r="C165" s="20"/>
      <c r="D165" s="20"/>
      <c r="E165" s="23"/>
      <c r="F165" s="23"/>
      <c r="G165" s="5"/>
      <c r="H165" s="10"/>
      <c r="I165" s="10"/>
      <c r="J165" s="10"/>
      <c r="K165" s="10"/>
      <c r="L165" s="10"/>
    </row>
    <row r="166" spans="1:12" s="54" customFormat="1" ht="24" customHeight="1">
      <c r="A166" s="10"/>
      <c r="B166" s="10"/>
      <c r="C166" s="20"/>
      <c r="D166" s="20"/>
      <c r="E166" s="23"/>
      <c r="F166" s="23"/>
      <c r="G166" s="5"/>
      <c r="H166" s="10"/>
      <c r="I166" s="10"/>
      <c r="J166" s="10"/>
      <c r="K166" s="10"/>
      <c r="L166" s="10"/>
    </row>
    <row r="167" spans="1:12" s="54" customFormat="1" ht="24" customHeight="1">
      <c r="A167" s="10"/>
      <c r="B167" s="10"/>
      <c r="C167" s="20"/>
      <c r="D167" s="20"/>
      <c r="E167" s="23"/>
      <c r="F167" s="23"/>
      <c r="G167" s="5"/>
      <c r="H167" s="10"/>
      <c r="I167" s="10"/>
      <c r="J167" s="10"/>
      <c r="K167" s="10"/>
      <c r="L167" s="10"/>
    </row>
    <row r="168" spans="1:12" s="54" customFormat="1" ht="24" customHeight="1">
      <c r="A168" s="10"/>
      <c r="B168" s="10"/>
      <c r="C168" s="20"/>
      <c r="D168" s="20"/>
      <c r="E168" s="23"/>
      <c r="F168" s="23"/>
      <c r="G168" s="5"/>
      <c r="H168" s="10"/>
      <c r="I168" s="10"/>
      <c r="J168" s="10"/>
      <c r="K168" s="10"/>
      <c r="L168" s="10"/>
    </row>
    <row r="169" spans="1:12" s="54" customFormat="1" ht="24" customHeight="1">
      <c r="A169" s="10"/>
      <c r="B169" s="10"/>
      <c r="C169" s="20"/>
      <c r="D169" s="20"/>
      <c r="E169" s="23"/>
      <c r="F169" s="23"/>
      <c r="G169" s="5"/>
      <c r="H169" s="10"/>
      <c r="I169" s="10"/>
      <c r="J169" s="10"/>
      <c r="K169" s="10"/>
      <c r="L169" s="10"/>
    </row>
    <row r="170" spans="1:12" s="54" customFormat="1" ht="24" customHeight="1">
      <c r="A170" s="10"/>
      <c r="B170" s="10"/>
      <c r="C170" s="20"/>
      <c r="D170" s="20"/>
      <c r="E170" s="23"/>
      <c r="F170" s="23"/>
      <c r="G170" s="5"/>
      <c r="H170" s="10"/>
      <c r="I170" s="10"/>
      <c r="J170" s="10"/>
      <c r="K170" s="10"/>
      <c r="L170" s="10"/>
    </row>
    <row r="171" spans="1:12" s="54" customFormat="1" ht="24" customHeight="1">
      <c r="A171" s="10"/>
      <c r="B171" s="10"/>
      <c r="C171" s="20"/>
      <c r="D171" s="20"/>
      <c r="E171" s="23"/>
      <c r="F171" s="23"/>
      <c r="G171" s="5"/>
      <c r="H171" s="10"/>
      <c r="I171" s="10"/>
      <c r="J171" s="10"/>
      <c r="K171" s="10"/>
      <c r="L171" s="10"/>
    </row>
    <row r="172" spans="1:12" s="54" customFormat="1" ht="24" customHeight="1">
      <c r="A172" s="10"/>
      <c r="B172" s="10"/>
      <c r="C172" s="20"/>
      <c r="D172" s="20"/>
      <c r="E172" s="23"/>
      <c r="F172" s="23"/>
      <c r="G172" s="5"/>
      <c r="H172" s="10"/>
      <c r="I172" s="10"/>
      <c r="J172" s="10"/>
      <c r="K172" s="10"/>
      <c r="L172" s="10"/>
    </row>
    <row r="173" spans="1:12" s="54" customFormat="1" ht="24" customHeight="1">
      <c r="A173" s="10"/>
      <c r="B173" s="10"/>
      <c r="C173" s="20"/>
      <c r="D173" s="20"/>
      <c r="E173" s="23"/>
      <c r="F173" s="23"/>
      <c r="G173" s="5"/>
      <c r="H173" s="10"/>
      <c r="I173" s="10"/>
      <c r="J173" s="10"/>
      <c r="K173" s="10"/>
      <c r="L173" s="10"/>
    </row>
    <row r="174" spans="1:12" s="54" customFormat="1" ht="24" customHeight="1">
      <c r="A174" s="10"/>
      <c r="B174" s="10"/>
      <c r="C174" s="20"/>
      <c r="D174" s="20"/>
      <c r="E174" s="23"/>
      <c r="F174" s="23"/>
      <c r="G174" s="5"/>
      <c r="H174" s="10"/>
      <c r="I174" s="10"/>
      <c r="J174" s="10"/>
      <c r="K174" s="10"/>
      <c r="L174" s="10"/>
    </row>
    <row r="175" spans="1:12" s="54" customFormat="1" ht="24" customHeight="1">
      <c r="A175" s="10"/>
      <c r="B175" s="10"/>
      <c r="C175" s="20"/>
      <c r="D175" s="20"/>
      <c r="E175" s="23"/>
      <c r="F175" s="23"/>
      <c r="G175" s="5"/>
      <c r="H175" s="10"/>
      <c r="I175" s="10"/>
      <c r="J175" s="10"/>
      <c r="K175" s="10"/>
      <c r="L175" s="10"/>
    </row>
    <row r="176" spans="1:12" s="54" customFormat="1" ht="24" customHeight="1">
      <c r="A176" s="10"/>
      <c r="B176" s="10"/>
      <c r="C176" s="20"/>
      <c r="D176" s="20"/>
      <c r="E176" s="23"/>
      <c r="F176" s="23"/>
      <c r="G176" s="5"/>
      <c r="H176" s="10"/>
      <c r="I176" s="10"/>
      <c r="J176" s="10"/>
      <c r="K176" s="10"/>
      <c r="L176" s="10"/>
    </row>
    <row r="177" spans="1:12" s="54" customFormat="1" ht="24" customHeight="1">
      <c r="A177" s="10"/>
      <c r="B177" s="10"/>
      <c r="C177" s="20"/>
      <c r="D177" s="20"/>
      <c r="E177" s="23"/>
      <c r="F177" s="23"/>
      <c r="G177" s="5"/>
      <c r="H177" s="10"/>
      <c r="I177" s="10"/>
      <c r="J177" s="10"/>
      <c r="K177" s="10"/>
      <c r="L177" s="10"/>
    </row>
    <row r="178" spans="1:12" s="54" customFormat="1" ht="24" customHeight="1">
      <c r="A178" s="10"/>
      <c r="B178" s="10"/>
      <c r="C178" s="20"/>
      <c r="D178" s="20"/>
      <c r="E178" s="23"/>
      <c r="F178" s="23"/>
      <c r="G178" s="5"/>
      <c r="H178" s="10"/>
      <c r="I178" s="10"/>
      <c r="J178" s="10"/>
      <c r="K178" s="10"/>
      <c r="L178" s="10"/>
    </row>
    <row r="179" spans="1:12" s="54" customFormat="1" ht="24" customHeight="1">
      <c r="A179" s="10"/>
      <c r="B179" s="10"/>
      <c r="C179" s="20"/>
      <c r="D179" s="20"/>
      <c r="E179" s="23"/>
      <c r="F179" s="23"/>
      <c r="G179" s="5"/>
      <c r="H179" s="10"/>
      <c r="I179" s="10"/>
      <c r="J179" s="10"/>
      <c r="K179" s="10"/>
      <c r="L179" s="10"/>
    </row>
    <row r="180" spans="1:12" s="54" customFormat="1" ht="24" customHeight="1">
      <c r="A180" s="10"/>
      <c r="B180" s="10"/>
      <c r="C180" s="20"/>
      <c r="D180" s="20"/>
      <c r="E180" s="23"/>
      <c r="F180" s="23"/>
      <c r="G180" s="5"/>
      <c r="H180" s="10"/>
      <c r="I180" s="10"/>
      <c r="J180" s="10"/>
      <c r="K180" s="10"/>
      <c r="L180" s="10"/>
    </row>
    <row r="181" spans="1:12" s="54" customFormat="1" ht="24" customHeight="1">
      <c r="A181" s="10"/>
      <c r="B181" s="10"/>
      <c r="C181" s="20"/>
      <c r="D181" s="20"/>
      <c r="E181" s="23"/>
      <c r="F181" s="23"/>
      <c r="G181" s="5"/>
      <c r="H181" s="10"/>
      <c r="I181" s="10"/>
      <c r="J181" s="10"/>
      <c r="K181" s="10"/>
      <c r="L181" s="10"/>
    </row>
    <row r="182" spans="1:12" s="54" customFormat="1" ht="24" customHeight="1">
      <c r="A182" s="10"/>
      <c r="B182" s="10"/>
      <c r="C182" s="20"/>
      <c r="D182" s="20"/>
      <c r="E182" s="23"/>
      <c r="F182" s="23"/>
      <c r="G182" s="5"/>
      <c r="H182" s="10"/>
      <c r="I182" s="10"/>
      <c r="J182" s="10"/>
      <c r="K182" s="10"/>
      <c r="L182" s="10"/>
    </row>
    <row r="183" spans="1:12" s="54" customFormat="1" ht="24" customHeight="1">
      <c r="A183" s="10"/>
      <c r="B183" s="10"/>
      <c r="C183" s="20"/>
      <c r="D183" s="20"/>
      <c r="E183" s="23"/>
      <c r="F183" s="23"/>
      <c r="G183" s="5"/>
      <c r="H183" s="10"/>
      <c r="I183" s="10"/>
      <c r="J183" s="10"/>
      <c r="K183" s="10"/>
      <c r="L183" s="10"/>
    </row>
    <row r="184" spans="1:12" s="54" customFormat="1" ht="24" customHeight="1">
      <c r="A184" s="10"/>
      <c r="B184" s="10"/>
      <c r="C184" s="20"/>
      <c r="D184" s="20"/>
      <c r="E184" s="23"/>
      <c r="F184" s="23"/>
      <c r="G184" s="5"/>
      <c r="H184" s="10"/>
      <c r="I184" s="10"/>
      <c r="J184" s="10"/>
      <c r="K184" s="10"/>
      <c r="L184" s="10"/>
    </row>
    <row r="185" spans="1:12" s="54" customFormat="1" ht="24" customHeight="1">
      <c r="A185" s="10"/>
      <c r="B185" s="10"/>
      <c r="C185" s="20"/>
      <c r="D185" s="20"/>
      <c r="E185" s="23"/>
      <c r="F185" s="23"/>
      <c r="G185" s="5"/>
      <c r="H185" s="10"/>
      <c r="I185" s="10"/>
      <c r="J185" s="10"/>
      <c r="K185" s="10"/>
      <c r="L185" s="10"/>
    </row>
    <row r="186" spans="1:12" s="54" customFormat="1" ht="24" customHeight="1">
      <c r="A186" s="10"/>
      <c r="B186" s="10"/>
      <c r="C186" s="20"/>
      <c r="D186" s="20"/>
      <c r="E186" s="23"/>
      <c r="F186" s="23"/>
      <c r="G186" s="5"/>
      <c r="H186" s="10"/>
      <c r="I186" s="10"/>
      <c r="J186" s="10"/>
      <c r="K186" s="10"/>
      <c r="L186" s="10"/>
    </row>
    <row r="187" spans="1:12" s="54" customFormat="1" ht="24" customHeight="1">
      <c r="A187" s="10"/>
      <c r="B187" s="10"/>
      <c r="C187" s="20"/>
      <c r="D187" s="20"/>
      <c r="E187" s="23"/>
      <c r="F187" s="23"/>
      <c r="G187" s="5"/>
      <c r="H187" s="10"/>
      <c r="I187" s="10"/>
      <c r="J187" s="10"/>
      <c r="K187" s="10"/>
      <c r="L187" s="10"/>
    </row>
    <row r="188" spans="1:12" s="54" customFormat="1" ht="24" customHeight="1">
      <c r="A188" s="10"/>
      <c r="B188" s="10"/>
      <c r="C188" s="20"/>
      <c r="D188" s="20"/>
      <c r="E188" s="23"/>
      <c r="F188" s="23"/>
      <c r="G188" s="5"/>
      <c r="H188" s="10"/>
      <c r="I188" s="10"/>
      <c r="J188" s="10"/>
      <c r="K188" s="10"/>
      <c r="L188" s="10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1" manualBreakCount="1">
    <brk id="40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18C6B0-3E1C-4B80-946A-1D4BD431180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45cbc027-4fdb-4325-ba4c-14e20f088a7f"/>
    <ds:schemaRef ds:uri="http://purl.org/dc/dcmitype/"/>
    <ds:schemaRef ds:uri="http://schemas.microsoft.com/office/infopath/2007/PartnerControls"/>
    <ds:schemaRef ds:uri="fd550b8b-0dd7-4de3-a8e6-af527f15a8ac"/>
    <ds:schemaRef ds:uri="http://www.w3.org/XML/1998/namespace"/>
    <ds:schemaRef ds:uri="http://purl.org/dc/terms/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72060</vt:lpwstr>
  </property>
  <property fmtid="{D5CDD505-2E9C-101B-9397-08002B2CF9AE}" pid="4" name="OptimizationTime">
    <vt:lpwstr>20230828_1740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Rewadee Uthaiwattanatorn</cp:lastModifiedBy>
  <cp:lastPrinted>2023-08-09T12:30:34Z</cp:lastPrinted>
  <dcterms:created xsi:type="dcterms:W3CDTF">1999-05-15T03:54:17Z</dcterms:created>
  <dcterms:modified xsi:type="dcterms:W3CDTF">2023-08-28T10:25:17Z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