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931"/>
  <workbookPr date1904="1" backupFile="1"/>
  <mc:AlternateContent xmlns:mc="http://schemas.openxmlformats.org/markup-compatibility/2006">
    <mc:Choice Requires="x15">
      <x15ac:absPath xmlns:x15ac="http://schemas.microsoft.com/office/spreadsheetml/2010/11/ac" url="G:\L\L_Land and Houses Bank\2022\YE'2022\CONVERT\"/>
    </mc:Choice>
  </mc:AlternateContent>
  <xr:revisionPtr revIDLastSave="0" documentId="13_ncr:1_{3380BC0E-1844-4DED-8D84-5F6BC5A01FFF}" xr6:coauthVersionLast="47" xr6:coauthVersionMax="47" xr10:uidLastSave="{00000000-0000-0000-0000-000000000000}"/>
  <bookViews>
    <workbookView xWindow="-113" yWindow="-113" windowWidth="24267" windowHeight="13148" tabRatio="512" activeTab="3" xr2:uid="{00000000-000D-0000-FFFF-FFFF00000000}"/>
  </bookViews>
  <sheets>
    <sheet name="BS" sheetId="1" r:id="rId1"/>
    <sheet name="PL" sheetId="28" r:id="rId2"/>
    <sheet name="CE" sheetId="24" r:id="rId3"/>
    <sheet name="CF" sheetId="29" r:id="rId4"/>
  </sheets>
  <definedNames>
    <definedName name="_xlnm._FilterDatabase" localSheetId="2" hidden="1">CE!$A$12:$B$20</definedName>
    <definedName name="_xlnm._FilterDatabase" localSheetId="3" hidden="1">CF!$C$67:$C$67</definedName>
    <definedName name="_xlnm.Print_Area" localSheetId="0">BS!$A$1:$H$61</definedName>
    <definedName name="_xlnm.Print_Area" localSheetId="2">CE!$A$1:$N$31</definedName>
    <definedName name="_xlnm.Print_Area" localSheetId="3">CF!$A$1:$G$80</definedName>
    <definedName name="_xlnm.Print_Area" localSheetId="1">PL!$A$1:$H$71</definedName>
    <definedName name="งบดุลหลักพัน" localSheetId="2">#REF!</definedName>
    <definedName name="งบดุลหลักพัน" localSheetId="3">#REF!</definedName>
    <definedName name="งบดุลหลักพัน" localSheetId="1">#REF!</definedName>
    <definedName name="งบดุลหลักพัน">#REF!</definedName>
    <definedName name="ท.กระแสเงินสดพัน" localSheetId="2">#REF!</definedName>
    <definedName name="ท.กระแสเงินสดพัน" localSheetId="3">#REF!</definedName>
    <definedName name="ท.กระแสเงินสดพัน" localSheetId="1">#REF!</definedName>
    <definedName name="ท.กระแสเงินสดพัน">#REF!</definedName>
    <definedName name="ท.กระแสเงินสดสต." localSheetId="2">#REF!</definedName>
    <definedName name="ท.กระแสเงินสดสต." localSheetId="3">#REF!</definedName>
    <definedName name="ท.กระแสเงินสดสต." localSheetId="1">#REF!</definedName>
    <definedName name="ท.กระแสเงินสดสต.">#REF!</definedName>
    <definedName name="ท.กำไรขาดทุนพัน" localSheetId="2">#REF!</definedName>
    <definedName name="ท.กำไรขาดทุนพัน" localSheetId="3">#REF!</definedName>
    <definedName name="ท.กำไรขาดทุนพัน" localSheetId="1">#REF!</definedName>
    <definedName name="ท.กำไรขาดทุนพัน">#REF!</definedName>
    <definedName name="ท.กำไรขาดทุนสต." localSheetId="2">#REF!</definedName>
    <definedName name="ท.กำไรขาดทุนสต.">#REF!</definedName>
    <definedName name="ท.กำไรสะสมพัน" localSheetId="2">#REF!</definedName>
    <definedName name="ท.กำไรสะสมพัน" localSheetId="3">#REF!</definedName>
    <definedName name="ท.กำไรสะสมพัน" localSheetId="1">#REF!</definedName>
    <definedName name="ท.กำไรสะสมพัน">#REF!</definedName>
    <definedName name="ท.กำไรสะสมสต." localSheetId="2">#REF!</definedName>
    <definedName name="ท.กำไรสะสมสต." localSheetId="3">#REF!</definedName>
    <definedName name="ท.กำไรสะสมสต." localSheetId="1">#REF!</definedName>
    <definedName name="ท.กำไรสะสมสต.">#REF!</definedName>
    <definedName name="ท.ส่วนเปลี่ยนแปลงผู้ถือหุ้นสต." localSheetId="2">#REF!</definedName>
    <definedName name="ท.ส่วนเปลี่ยนแปลงผู้ถือหุ้นสต." localSheetId="3">#REF!</definedName>
    <definedName name="ท.ส่วนเปลี่ยนแปลงผู้ถือหุ้นสต." localSheetId="1">#REF!</definedName>
    <definedName name="ท.ส่วนเปลี่ยนแปลงผู้ถือหุ้นสต.">#REF!</definedName>
    <definedName name="ท.ส่วนเปลี่ยนแปลงพัน" localSheetId="2">#REF!</definedName>
    <definedName name="ท.ส่วนเปลี่ยนแปลงพัน" localSheetId="3">#REF!</definedName>
    <definedName name="ท.ส่วนเปลี่ยนแปลงพัน" localSheetId="1">#REF!</definedName>
    <definedName name="ท.ส่วนเปลี่ยนแปลงพัน">#REF!</definedName>
    <definedName name="ทงบดุลบาทสต." localSheetId="2">#REF!</definedName>
    <definedName name="ทงบดุลบาทสต." localSheetId="3">#REF!</definedName>
    <definedName name="ทงบดุลบาทสต." localSheetId="1">#REF!</definedName>
    <definedName name="ทงบดุลบาทสต.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62" i="29" l="1"/>
  <c r="E62" i="29"/>
  <c r="J23" i="24" l="1"/>
  <c r="L23" i="24" s="1"/>
  <c r="N23" i="24" s="1"/>
  <c r="E7" i="29"/>
  <c r="F18" i="28"/>
  <c r="E48" i="28"/>
  <c r="F28" i="24"/>
  <c r="D28" i="24"/>
  <c r="L25" i="24"/>
  <c r="N17" i="24" l="1"/>
  <c r="N16" i="24"/>
  <c r="N14" i="24"/>
  <c r="N12" i="24"/>
  <c r="L19" i="24"/>
  <c r="L20" i="24" s="1"/>
  <c r="J19" i="24"/>
  <c r="J20" i="24" s="1"/>
  <c r="H19" i="24"/>
  <c r="H20" i="24" s="1"/>
  <c r="F19" i="24"/>
  <c r="F20" i="24" s="1"/>
  <c r="D19" i="24"/>
  <c r="D20" i="24" s="1"/>
  <c r="N22" i="24" l="1"/>
  <c r="G56" i="28"/>
  <c r="E56" i="28"/>
  <c r="G48" i="28"/>
  <c r="G28" i="28"/>
  <c r="E28" i="28"/>
  <c r="G12" i="28"/>
  <c r="E12" i="28"/>
  <c r="G9" i="28"/>
  <c r="E9" i="28"/>
  <c r="E18" i="28" s="1"/>
  <c r="N18" i="24"/>
  <c r="N19" i="24" s="1"/>
  <c r="N13" i="24"/>
  <c r="G57" i="28" l="1"/>
  <c r="E30" i="28"/>
  <c r="E32" i="28" s="1"/>
  <c r="L26" i="24" s="1"/>
  <c r="G18" i="28"/>
  <c r="G30" i="28" s="1"/>
  <c r="G32" i="28" s="1"/>
  <c r="G58" i="28" s="1"/>
  <c r="G59" i="28" s="1"/>
  <c r="E57" i="28"/>
  <c r="H27" i="24" s="1"/>
  <c r="E58" i="28" l="1"/>
  <c r="E59" i="28" s="1"/>
  <c r="E42" i="1" l="1"/>
  <c r="G42" i="1" l="1"/>
  <c r="N25" i="24" l="1"/>
  <c r="G68" i="29" l="1"/>
  <c r="E68" i="29"/>
  <c r="N20" i="24"/>
  <c r="E52" i="1"/>
  <c r="E20" i="1"/>
  <c r="G20" i="1"/>
  <c r="G52" i="1"/>
  <c r="G53" i="1" s="1"/>
  <c r="J28" i="24"/>
  <c r="J29" i="24" s="1"/>
  <c r="G24" i="29"/>
  <c r="G39" i="29" s="1"/>
  <c r="G69" i="29" l="1"/>
  <c r="G71" i="29" s="1"/>
  <c r="G72" i="29" s="1"/>
  <c r="F29" i="24"/>
  <c r="F30" i="24" s="1"/>
  <c r="G54" i="1"/>
  <c r="D29" i="24"/>
  <c r="D30" i="24" s="1"/>
  <c r="J30" i="24"/>
  <c r="E53" i="1"/>
  <c r="E54" i="1" s="1"/>
  <c r="H28" i="24" l="1"/>
  <c r="H29" i="24" l="1"/>
  <c r="H30" i="24" s="1"/>
  <c r="N27" i="24"/>
  <c r="E24" i="29" l="1"/>
  <c r="E39" i="29" s="1"/>
  <c r="E69" i="29" s="1"/>
  <c r="E71" i="29" s="1"/>
  <c r="E72" i="29" s="1"/>
  <c r="N26" i="24"/>
  <c r="N28" i="24" s="1"/>
  <c r="L28" i="24"/>
  <c r="L29" i="24" l="1"/>
  <c r="L30" i="24" s="1"/>
  <c r="N29" i="24"/>
  <c r="N30" i="24" s="1"/>
</calcChain>
</file>

<file path=xl/sharedStrings.xml><?xml version="1.0" encoding="utf-8"?>
<sst xmlns="http://schemas.openxmlformats.org/spreadsheetml/2006/main" count="239" uniqueCount="188">
  <si>
    <t>หมายเหตุ</t>
  </si>
  <si>
    <t>กรรมการ</t>
  </si>
  <si>
    <t>และชำระแล้ว</t>
  </si>
  <si>
    <t>รวม</t>
  </si>
  <si>
    <t>หมายเหตุประกอบงบการเงินเป็นส่วนหนึ่งของงบการเงินนี้</t>
  </si>
  <si>
    <t>จัดสรรแล้ว -</t>
  </si>
  <si>
    <t>ยังไม่ได้จัดสรร</t>
  </si>
  <si>
    <t>ค่าใช้จ่ายดอกเบี้ย</t>
  </si>
  <si>
    <t>งบกระแสเงินสด</t>
  </si>
  <si>
    <t>กระแสเงินสดจากกิจกรรมดำเนินงาน</t>
  </si>
  <si>
    <t>กระแสเงินสดจากกิจกรรมลงทุน</t>
  </si>
  <si>
    <t>ข้อมูลเพิ่มเติมเกี่ยวกับกระแสเงินสด</t>
  </si>
  <si>
    <t xml:space="preserve">   รายการระหว่างธนาคารและตลาดเงิน</t>
  </si>
  <si>
    <t xml:space="preserve">   สินทรัพย์อื่น</t>
  </si>
  <si>
    <t xml:space="preserve">   หนี้สินจ่ายคืนเมื่อทวงถาม</t>
  </si>
  <si>
    <t xml:space="preserve">   หนี้สินอื่น</t>
  </si>
  <si>
    <t>ค่าใช้จ่ายเกี่ยวกับพนักงาน</t>
  </si>
  <si>
    <t>ค่าใช้จ่ายเกี่ยวกับอาคาร สถานที่และอุปกรณ์</t>
  </si>
  <si>
    <t>ค่าภาษีอากร</t>
  </si>
  <si>
    <t>ค่าตอบแทนกรรมการ</t>
  </si>
  <si>
    <t>เงินรับฝาก</t>
  </si>
  <si>
    <t xml:space="preserve">   เงินรับฝาก</t>
  </si>
  <si>
    <t>เงินสดรับจากดอกเบี้ยของเงินลงทุน</t>
  </si>
  <si>
    <t xml:space="preserve">   การซื้อทรัพย์สินโดยการก่อหนี้สิน</t>
  </si>
  <si>
    <t>สินทรัพย์</t>
  </si>
  <si>
    <t>เงินสด</t>
  </si>
  <si>
    <t>รวมสินทรัพย์</t>
  </si>
  <si>
    <t>หนี้สินจ่ายคืนเมื่อทวงถาม</t>
  </si>
  <si>
    <t>ดอกเบี้ยค้างจ่าย</t>
  </si>
  <si>
    <t>ค่าใช้จ่ายค้างจ่าย</t>
  </si>
  <si>
    <t>หนี้สินอื่น</t>
  </si>
  <si>
    <t>รวมหนี้สิน</t>
  </si>
  <si>
    <t>ทุนเรือนหุ้น</t>
  </si>
  <si>
    <t>กำไรสะสม</t>
  </si>
  <si>
    <t xml:space="preserve">    ยังไม่ได้จัดสรร </t>
  </si>
  <si>
    <t>หนี้สินดำเนินงานเพิ่มขึ้น (ลดลง)</t>
  </si>
  <si>
    <t xml:space="preserve">      ค่าเสื่อมราคาและค่าตัดจำหน่าย</t>
  </si>
  <si>
    <t xml:space="preserve">กำไรสะสม </t>
  </si>
  <si>
    <t>(หน่วย: พันบาท)</t>
  </si>
  <si>
    <t>งบแสดงฐานะการเงิน</t>
  </si>
  <si>
    <t>งบแสดงฐานะการเงิน (ต่อ)</t>
  </si>
  <si>
    <t>งบกำไรขาดทุนเบ็ดเสร็จ</t>
  </si>
  <si>
    <t>รายได้ดอกเบี้ย</t>
  </si>
  <si>
    <t>รายได้ดอกเบี้ยสุทธิ</t>
  </si>
  <si>
    <t>รายได้ค่าธรรมเนียมและบริการ</t>
  </si>
  <si>
    <t>ค่าใช้จ่ายค่าธรรมเนียมและบริการ</t>
  </si>
  <si>
    <t>รายได้ค่าธรรมเนียมและบริการสุทธิ</t>
  </si>
  <si>
    <t xml:space="preserve">      เงินสดจ่ายดอกเบี้ย</t>
  </si>
  <si>
    <t xml:space="preserve">      เงินสดจ่ายภาษีเงินได้</t>
  </si>
  <si>
    <t xml:space="preserve">      รายได้ดอกเบี้ยสุทธิ</t>
  </si>
  <si>
    <t xml:space="preserve">   เงินให้สินเชื่อแก่ลูกหนี้</t>
  </si>
  <si>
    <t>รวมส่วนของเจ้าของ</t>
  </si>
  <si>
    <t>รายการระหว่างธนาคารและตลาดเงิน</t>
  </si>
  <si>
    <t>เงินสดและรายการเทียบเท่าเงินสด ณ วันที่ 1 มกราคม</t>
  </si>
  <si>
    <t>ดอกเบี้ยค้างรับจากเงินลงทุน</t>
  </si>
  <si>
    <t>ภาษีค้างจ่าย</t>
  </si>
  <si>
    <t>ค่าใช้จ่ายส่งเสริมการขายและโฆษณา</t>
  </si>
  <si>
    <t>ค่าตัดจำหน่ายสินทรัพย์ไม่มีตัวตน</t>
  </si>
  <si>
    <t xml:space="preserve">      รายได้เงินปันผล</t>
  </si>
  <si>
    <t>กำไรจากเงินลงทุน</t>
  </si>
  <si>
    <t>หนี้สินและส่วนของเจ้าของ</t>
  </si>
  <si>
    <t xml:space="preserve">ส่วนของเจ้าของ </t>
  </si>
  <si>
    <t>รวมหนี้สินและส่วนของเจ้าของ</t>
  </si>
  <si>
    <t xml:space="preserve">      หุ้นสามัญ 2,000,000,000 หุ้น มูลค่าหุ้นละ 10 บาท</t>
  </si>
  <si>
    <t>รายได้เงินปันผล</t>
  </si>
  <si>
    <t xml:space="preserve">   เป็นเงินสดรับ (จ่าย) จากกิจกรรมดำเนินงาน</t>
  </si>
  <si>
    <t>เงินสดจ่ายซื้อสินทรัพย์ไม่มีตัวตน</t>
  </si>
  <si>
    <t>กำไรหรือขาดทุน:</t>
  </si>
  <si>
    <t>รายได้รับล่วงหน้า</t>
  </si>
  <si>
    <t>(หน่วย: พันบาท ยกเว้นกำไรต่อหุ้นแสดงเป็นบาท)</t>
  </si>
  <si>
    <t xml:space="preserve">   ทรัพย์สินรอการขาย</t>
  </si>
  <si>
    <t>เงินสดจ่ายซื้อส่วนปรับปรุงอาคารเช่าและอุปกรณ์</t>
  </si>
  <si>
    <t>เงินสดรับเงินปันผลจากเงินลงทุน</t>
  </si>
  <si>
    <t>ประมาณการหนี้สิน</t>
  </si>
  <si>
    <t xml:space="preserve">องค์ประกอบอื่นของส่วนของเจ้าของ </t>
  </si>
  <si>
    <t xml:space="preserve">สินทรัพย์ภาษีเงินได้รอตัดบัญชี </t>
  </si>
  <si>
    <t>กำไร (ขาดทุน) เบ็ดเสร็จอื่น:</t>
  </si>
  <si>
    <t xml:space="preserve">   ตราสารหนี้ที่ออกและเงินกู้ยืมระยะสั้น</t>
  </si>
  <si>
    <t xml:space="preserve">   ค่าใช้จ่ายค้างจ่าย </t>
  </si>
  <si>
    <t>งบแสดงการเปลี่ยนแปลงส่วนของเจ้าของ</t>
  </si>
  <si>
    <t>งบกำไรขาดทุนเบ็ดเสร็จ (ต่อ)</t>
  </si>
  <si>
    <t xml:space="preserve">   ประมาณการหนี้สิน</t>
  </si>
  <si>
    <t>เงินสดรับจากการจำหน่ายอุปกรณ์</t>
  </si>
  <si>
    <t>กระแสเงินสดจากกิจกรรมจัดหาเงิน</t>
  </si>
  <si>
    <t>รายการที่ไม่เกี่ยวข้องกับเงินสด:</t>
  </si>
  <si>
    <t xml:space="preserve">ธนาคารแลนด์ แอนด์ เฮ้าส์ จำกัด (มหาชน) </t>
  </si>
  <si>
    <t>ธนาคารแลนด์ แอนด์ เฮ้าส์ จำกัด (มหาชน)</t>
  </si>
  <si>
    <t>กำไรต่อหุ้น:</t>
  </si>
  <si>
    <t>งบกระแสเงินสด (ต่อ)</t>
  </si>
  <si>
    <t>เงินปันผลจ่าย</t>
  </si>
  <si>
    <t>ส่วนเกิน</t>
  </si>
  <si>
    <t>มูลค่าหุ้นสามัญ</t>
  </si>
  <si>
    <t>ส่วนเกินมูลค่าหุ้นสามัญ</t>
  </si>
  <si>
    <t xml:space="preserve">   ทุนจดทะเบียน ออกจำหน่ายและชำระแล้ว</t>
  </si>
  <si>
    <t>กำไรต่อหุ้นขั้นพื้นฐาน</t>
  </si>
  <si>
    <t>ค่าบริการด้านงานสนับสนุน</t>
  </si>
  <si>
    <t xml:space="preserve">   ผ่านกำไรหรือขาดทุน</t>
  </si>
  <si>
    <t>ภาษีเงินได้</t>
  </si>
  <si>
    <t>รายการระหว่างธนาคารและตลาดเงินสุทธิ</t>
  </si>
  <si>
    <t>สินทรัพย์อนุพันธ์</t>
  </si>
  <si>
    <t>เงินลงทุนสุทธิ</t>
  </si>
  <si>
    <t>เงินให้สินเชื่อแก่ลูกหนี้และดอกเบี้ยค้างรับสุทธิ</t>
  </si>
  <si>
    <t>ทรัพย์สินรอการขายสุทธิ</t>
  </si>
  <si>
    <t>ที่ดิน อาคารและอุปกรณ์สุทธิ</t>
  </si>
  <si>
    <t>สินทรัพย์ไม่มีตัวตนสุทธิ</t>
  </si>
  <si>
    <t>สินทรัพย์สิทธิการใช้สุทธิ</t>
  </si>
  <si>
    <t>สินทรัพย์อื่นสุทธิ</t>
  </si>
  <si>
    <t>ตราสารหนี้ที่ออกและเงินกู้ยืมสุทธิ</t>
  </si>
  <si>
    <t>หนี้สินตามสัญญาเช่าสุทธิ</t>
  </si>
  <si>
    <t xml:space="preserve">    จัดสรรแล้ว - ทุนสำรองตามกฎหมาย</t>
  </si>
  <si>
    <t>ค่าใช้จ่ายในการดำเนินงานอื่น ๆ</t>
  </si>
  <si>
    <t>ค่าใช้จ่ายอื่น ๆ</t>
  </si>
  <si>
    <t>รวมค่าใช้จ่ายในการดำเนินงานอื่น ๆ</t>
  </si>
  <si>
    <t>รายได้จากการดำเนินงานอื่น ๆ</t>
  </si>
  <si>
    <t>กำไรจากการดำเนินงานก่อนภาษีเงินได้</t>
  </si>
  <si>
    <t>รายการที่จัดประเภทรายการใหม่เข้าไปไว้ในกำไรหรือขาดทุนในภายหลัง:</t>
  </si>
  <si>
    <t xml:space="preserve">   รายการที่จัดประเภทรายการใหม่เข้าไปไว้ในกำไรหรือขาดทุนในภายหลัง</t>
  </si>
  <si>
    <t>รวมรายการที่จัดประเภทรายการใหม่เข้าไปไว้ในกำไรหรือขาดทุนในภายหลัง</t>
  </si>
  <si>
    <t>รายการที่ไม่จัดประเภทรายการใหม่เข้าไปไว้ในกำไรหรือขาดทุนในภายหลัง:</t>
  </si>
  <si>
    <t xml:space="preserve">   สำหรับโครงการผลประโยชน์ของพนักงาน</t>
  </si>
  <si>
    <t xml:space="preserve">   รายการที่ไม่จัดประเภทรายการใหม่เข้าไปไว้ในกำไรหรือขาดทุนในภายหลัง</t>
  </si>
  <si>
    <t>ทุนสำรองตามกฎหมาย</t>
  </si>
  <si>
    <t>ทุนที่ออก</t>
  </si>
  <si>
    <t>รวมรายได้จากการดำเนินงาน</t>
  </si>
  <si>
    <t xml:space="preserve">   ผ่านกำไรขาดทุนเบ็ดเสร็จอื่น</t>
  </si>
  <si>
    <t>หนี้สินอนุพันธ์</t>
  </si>
  <si>
    <t>รวมรายการที่ไม่จัดประเภทรายการใหม่เข้าไปไว้ในกำไรหรือขาดทุนในภายหลัง</t>
  </si>
  <si>
    <t>การวัดมูลค่าเงินลงทุนด้วย</t>
  </si>
  <si>
    <t>มูลค่ายุติธรรมผ่านกำไร</t>
  </si>
  <si>
    <t>ขาดทุนเบ็ดเสร็จอื่น</t>
  </si>
  <si>
    <t xml:space="preserve">      เงินสดรับดอกเบี้ย</t>
  </si>
  <si>
    <t>กำไรก่อนภาษีเงินได้</t>
  </si>
  <si>
    <t>รายการปรับกระทบกำไรก่อนภาษีเงินได้</t>
  </si>
  <si>
    <t xml:space="preserve">      กำไรจากการจำหน่ายเงินลงทุน </t>
  </si>
  <si>
    <t xml:space="preserve">   สินทรัพย์สิทธิการใช้</t>
  </si>
  <si>
    <t>ผลขาดทุนด้านเครดิตที่คาดว่าจะเกิดขึ้น</t>
  </si>
  <si>
    <t xml:space="preserve">      ผลขาดทุนด้านเครดิตที่คาดว่าจะเกิดขึ้น  </t>
  </si>
  <si>
    <t>เงินลงทุนในตราสารทุนที่ถูกตัดรายการ</t>
  </si>
  <si>
    <t>กำไรจากการดำเนินงานก่อนการเปลี่ยนแปลงในสินทรัพย์และหนี้สินดำเนินงาน</t>
  </si>
  <si>
    <t>เงินสดรับจากตราสารหนี้และเงินกู้ยืมระยะยาว</t>
  </si>
  <si>
    <t>เงินสดรับจากการจำหน่ายเงินลงทุนในตราสารหนี้ที่วัดมูลค่าด้วยมูลค่ายุติธรรม</t>
  </si>
  <si>
    <t>ลงทุนในเงินลงทุนในตราสารหนี้ที่วัดมูลค่าด้วยมูลค่ายุติธรรมผ่านกำไรขาดทุนเบ็ดเสร็จอื่น</t>
  </si>
  <si>
    <t xml:space="preserve">   ด้วยมูลค่ายุติธรรมผ่านกำไรขาดทุนเบ็ดเสร็จอื่น </t>
  </si>
  <si>
    <t>ลงทุนในเงินลงทุนในตราสารทุนที่กำหนดให้วัดมูลค่าด้วยมูลค่ายุติธรรม</t>
  </si>
  <si>
    <t>2564</t>
  </si>
  <si>
    <t>ยอดคงเหลือ ณ วันที่ 1 มกราคม 2564</t>
  </si>
  <si>
    <t xml:space="preserve">      สำรองทรัพย์สินรอการขาย</t>
  </si>
  <si>
    <t xml:space="preserve">   รายได้รับล่วงหน้า</t>
  </si>
  <si>
    <t>เงินสดจ่ายชำระหนี้สินตามสัญญาเช่า</t>
  </si>
  <si>
    <t>เงินสดจ่ายคืนตราสารหนี้และเงินกู้ยืมระยะยาว</t>
  </si>
  <si>
    <t>องค์ประกอบอื่นของ</t>
  </si>
  <si>
    <t>ส่วนของเจ้าของ -</t>
  </si>
  <si>
    <t>เงินสดรับจากการจำหน่าย/รับคืนทุนจากเงินลงทุนในตราสารทุน</t>
  </si>
  <si>
    <t xml:space="preserve">   ที่กำหนดให้วัดมูลค่าด้วยมูลค่ายุติธรรมผ่านกำไรขาดทุนเบ็ดเสร็จอื่น</t>
  </si>
  <si>
    <t xml:space="preserve">      ประมาณการหนี้สินผลประโยชน์ของพนักงาน</t>
  </si>
  <si>
    <t xml:space="preserve">      ประมาณการหนี้สินสำหรับคดีความ</t>
  </si>
  <si>
    <t>สินทรัพย์ดำเนินงาน (เพิ่มขึ้น) ลดลง</t>
  </si>
  <si>
    <t>จัดสรรเป็นทุนสำรองตามกฎหมาย</t>
  </si>
  <si>
    <t>2565</t>
  </si>
  <si>
    <t>ยอดคงเหลือ ณ วันที่ 1 มกราคม 2565</t>
  </si>
  <si>
    <t xml:space="preserve">   ลูกหนี้อื่นเพิ่มขึ้นจากการขายหลักประกันชำระหนี้</t>
  </si>
  <si>
    <t>ภาษีเงินได้เกี่ยวกับองค์ประกอบของกำไร (ขาดทุน) เบ็ดเสร็จอื่นสำหรับ</t>
  </si>
  <si>
    <t xml:space="preserve">      กำไรจากการจำหน่าย/ตัดจำหน่ายส่วนปรับปรุงอาคารเช่าและอุปกรณ์</t>
  </si>
  <si>
    <t xml:space="preserve">      (กำไร) ขาดทุนจากการเปลี่ยนแปลงสัญญาเช่า</t>
  </si>
  <si>
    <t>ณ วันที่ 31 ธันวาคม 2565 และ 2564</t>
  </si>
  <si>
    <t>สำหรับปีสิ้นสุดวันที่ 31 ธันวาคม 2565 และ 2564</t>
  </si>
  <si>
    <t xml:space="preserve">   ออกจากบัญชีในระหว่างปี</t>
  </si>
  <si>
    <t>ขาดทุนเบ็ดเสร็จอื่นสำหรับปี</t>
  </si>
  <si>
    <t>กำไร (ขาดทุน) เบ็ดเสร็จรวมสำหรับปี</t>
  </si>
  <si>
    <t>ยอดคงเหลือ ณ วันที่ 31 ธันวาคม 2564</t>
  </si>
  <si>
    <t>กำไรสุทธิสำหรับปี</t>
  </si>
  <si>
    <t>กำไร (ขาดทุน) เบ็ดเสร็จอื่นสำหรับปี</t>
  </si>
  <si>
    <t xml:space="preserve">   กำไรสำหรับปี (บาทต่อหุ้น)</t>
  </si>
  <si>
    <t>ยอดคงเหลือ ณ วันที่ 31 ธันวาคม 2565</t>
  </si>
  <si>
    <t>เงินสดและรายการเทียบเท่าเงินสด ณ วันที่ 31 ธันวาคม</t>
  </si>
  <si>
    <t>กำไร (ขาดทุน) จากการประมาณการตามหลักคณิตศาสตร์ประกันภัย</t>
  </si>
  <si>
    <t>ส่วนเกิน (ต่ำกว่า) ทุนจาก</t>
  </si>
  <si>
    <t>เงินสดสุทธิได้มาจาก (ใช้ไปใน) กิจกรรมลงทุน</t>
  </si>
  <si>
    <t>ขาดทุนสุทธิจากเครื่องมือทางการเงินที่วัดมูลค่าด้วยมูลค่ายุติธรรม</t>
  </si>
  <si>
    <t>ขาดทุนจากการวัดมูลค่าเงินลงทุนในตราสารหนี้ด้วยมูลค่ายุติธรรม</t>
  </si>
  <si>
    <t>ขาดทุนจากเงินลงทุนในตราสารทุนที่กำหนดให้วัดมูลค่า</t>
  </si>
  <si>
    <t>เงินสดรับจากการจำหน่ายเงินลงทุนในตราสารหนี้ที่วัดมูลค่าด้วยราคาทุนตัดจำหน่าย</t>
  </si>
  <si>
    <t>ลงทุนในเงินลงทุนในตราสารหนี้ที่วัดมูลค่าด้วยราคาทุนตัดจำหน่าย</t>
  </si>
  <si>
    <t xml:space="preserve">      กำไรจากเครื่องมือทางการเงินที่วัดมูลค่าด้วยมูลค่ายุติธรรมผ่านกำไรหรือขาดทุน</t>
  </si>
  <si>
    <t>เงินสดสุทธิได้มาจากกิจกรรมดำเนินงาน</t>
  </si>
  <si>
    <t>เงินสดสุทธิใช้ไปในกิจกรรมจัดหาเงิน</t>
  </si>
  <si>
    <t>เงินสดและรายการเทียบเท่าเงินสดลดลงสุทธิ</t>
  </si>
  <si>
    <t xml:space="preserve">ลูกหนี้จากการขายทอดตลาดทรัพย์สินรอการขาย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</si>
</sst>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0.0%"/>
    <numFmt numFmtId="167" formatCode="_(* #,##0_);_(* \(#,##0\);_(* &quot;-          &quot;??_);_(@_)"/>
    <numFmt numFmtId="168" formatCode="_(* #,##0.00_);_(* \(#,##0.00\);_(* &quot;-          &quot;??_);_(@_)"/>
    <numFmt numFmtId="169" formatCode="_(* #,##0.00_);_(* \(#,##0.00\);_(* &quot;-&quot;_);_(@_)"/>
    <numFmt numFmtId="170" formatCode="#,##0.000;\-#,##0.000"/>
    <numFmt numFmtId="171" formatCode="[$-409]d\-mmm\-yy;@"/>
    <numFmt numFmtId="172" formatCode="_-* #,##0_-;\-* #,##0_-;_-* &quot;-&quot;??_-;_-@_-"/>
  </numFmts>
  <fonts count="13">
    <font>
      <sz val="10"/>
      <name val="ApFont"/>
    </font>
    <font>
      <sz val="10"/>
      <name val="ApFont"/>
    </font>
    <font>
      <sz val="14"/>
      <name val="AngsanaUPC"/>
      <family val="1"/>
      <charset val="222"/>
    </font>
    <font>
      <sz val="8"/>
      <name val="Arial"/>
      <family val="2"/>
    </font>
    <font>
      <sz val="7"/>
      <name val="Small Fonts"/>
      <family val="2"/>
    </font>
    <font>
      <b/>
      <i/>
      <sz val="16"/>
      <name val="Helv"/>
    </font>
    <font>
      <sz val="10"/>
      <name val="Arial"/>
      <family val="2"/>
    </font>
    <font>
      <sz val="8"/>
      <name val="ApFont"/>
    </font>
    <font>
      <sz val="16"/>
      <name val="Angsana New"/>
      <family val="1"/>
    </font>
    <font>
      <b/>
      <sz val="16"/>
      <name val="Angsana New"/>
      <family val="1"/>
    </font>
    <font>
      <u/>
      <sz val="16"/>
      <name val="Angsana New"/>
      <family val="1"/>
    </font>
    <font>
      <i/>
      <sz val="16"/>
      <name val="Angsana New"/>
      <family val="1"/>
    </font>
    <font>
      <sz val="16"/>
      <color rgb="FFFF0000"/>
      <name val="Angsana New"/>
      <family val="1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2">
    <xf numFmtId="0" fontId="0" fillId="0" borderId="0"/>
    <xf numFmtId="4" fontId="1" fillId="0" borderId="0" applyFont="0" applyFill="0" applyBorder="0" applyAlignment="0" applyProtection="0"/>
    <xf numFmtId="0" fontId="2" fillId="0" borderId="0"/>
    <xf numFmtId="0" fontId="2" fillId="0" borderId="0"/>
    <xf numFmtId="166" fontId="2" fillId="0" borderId="0"/>
    <xf numFmtId="38" fontId="3" fillId="2" borderId="0" applyNumberFormat="0" applyBorder="0" applyAlignment="0" applyProtection="0"/>
    <xf numFmtId="10" fontId="3" fillId="3" borderId="1" applyNumberFormat="0" applyBorder="0" applyAlignment="0" applyProtection="0"/>
    <xf numFmtId="37" fontId="4" fillId="0" borderId="0"/>
    <xf numFmtId="0" fontId="5" fillId="0" borderId="0"/>
    <xf numFmtId="0" fontId="1" fillId="0" borderId="0"/>
    <xf numFmtId="10" fontId="6" fillId="0" borderId="0" applyFont="0" applyFill="0" applyBorder="0" applyAlignment="0" applyProtection="0"/>
    <xf numFmtId="1" fontId="6" fillId="0" borderId="2" applyNumberFormat="0" applyFill="0" applyAlignment="0" applyProtection="0">
      <alignment horizontal="center" vertical="center"/>
    </xf>
  </cellStyleXfs>
  <cellXfs count="131">
    <xf numFmtId="0" fontId="0" fillId="0" borderId="0" xfId="0"/>
    <xf numFmtId="38" fontId="8" fillId="0" borderId="0" xfId="0" applyNumberFormat="1" applyFont="1" applyAlignment="1">
      <alignment vertical="center"/>
    </xf>
    <xf numFmtId="38" fontId="9" fillId="0" borderId="0" xfId="0" applyNumberFormat="1" applyFont="1" applyAlignment="1">
      <alignment horizontal="left" vertical="center"/>
    </xf>
    <xf numFmtId="0" fontId="8" fillId="0" borderId="0" xfId="0" applyFont="1" applyAlignment="1">
      <alignment horizontal="centerContinuous" vertical="center"/>
    </xf>
    <xf numFmtId="167" fontId="8" fillId="0" borderId="0" xfId="1" applyNumberFormat="1" applyFont="1" applyFill="1" applyAlignment="1">
      <alignment horizontal="centerContinuous" vertical="center"/>
    </xf>
    <xf numFmtId="167" fontId="8" fillId="0" borderId="0" xfId="1" applyNumberFormat="1" applyFont="1" applyFill="1" applyAlignment="1">
      <alignment horizontal="right" vertical="center"/>
    </xf>
    <xf numFmtId="3" fontId="8" fillId="0" borderId="0" xfId="1" applyNumberFormat="1" applyFont="1" applyFill="1" applyAlignment="1">
      <alignment horizontal="centerContinuous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165" fontId="8" fillId="0" borderId="0" xfId="0" applyNumberFormat="1" applyFont="1" applyAlignment="1">
      <alignment horizontal="centerContinuous" vertical="center"/>
    </xf>
    <xf numFmtId="0" fontId="8" fillId="0" borderId="0" xfId="0" applyFont="1" applyAlignment="1">
      <alignment vertical="center"/>
    </xf>
    <xf numFmtId="3" fontId="8" fillId="0" borderId="0" xfId="1" applyNumberFormat="1" applyFont="1" applyFill="1" applyAlignment="1">
      <alignment vertical="center"/>
    </xf>
    <xf numFmtId="0" fontId="8" fillId="0" borderId="3" xfId="0" applyFont="1" applyBorder="1" applyAlignment="1">
      <alignment horizontal="center" vertical="center"/>
    </xf>
    <xf numFmtId="38" fontId="9" fillId="0" borderId="0" xfId="0" applyNumberFormat="1" applyFont="1" applyAlignment="1">
      <alignment vertical="center"/>
    </xf>
    <xf numFmtId="168" fontId="8" fillId="0" borderId="0" xfId="1" applyNumberFormat="1" applyFont="1" applyFill="1" applyAlignment="1">
      <alignment horizontal="right" vertical="center"/>
    </xf>
    <xf numFmtId="0" fontId="11" fillId="0" borderId="0" xfId="0" applyFont="1" applyAlignment="1">
      <alignment horizontal="center" vertical="center"/>
    </xf>
    <xf numFmtId="41" fontId="8" fillId="0" borderId="0" xfId="1" applyNumberFormat="1" applyFont="1" applyFill="1" applyAlignment="1">
      <alignment horizontal="right" vertical="center"/>
    </xf>
    <xf numFmtId="4" fontId="8" fillId="0" borderId="0" xfId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 vertical="center"/>
    </xf>
    <xf numFmtId="169" fontId="8" fillId="0" borderId="0" xfId="1" applyNumberFormat="1" applyFont="1" applyFill="1" applyBorder="1" applyAlignment="1">
      <alignment horizontal="right" vertical="center"/>
    </xf>
    <xf numFmtId="167" fontId="8" fillId="0" borderId="0" xfId="1" applyNumberFormat="1" applyFont="1" applyFill="1" applyAlignment="1">
      <alignment vertical="center"/>
    </xf>
    <xf numFmtId="4" fontId="8" fillId="0" borderId="0" xfId="1" applyFont="1" applyFill="1" applyBorder="1" applyAlignment="1">
      <alignment vertical="center"/>
    </xf>
    <xf numFmtId="4" fontId="8" fillId="0" borderId="0" xfId="1" applyFont="1" applyFill="1" applyAlignment="1">
      <alignment horizontal="centerContinuous" vertical="center"/>
    </xf>
    <xf numFmtId="4" fontId="8" fillId="0" borderId="0" xfId="1" applyFont="1" applyFill="1" applyAlignment="1">
      <alignment vertical="center"/>
    </xf>
    <xf numFmtId="38" fontId="8" fillId="0" borderId="0" xfId="0" applyNumberFormat="1" applyFont="1" applyAlignment="1">
      <alignment horizontal="left" vertical="center"/>
    </xf>
    <xf numFmtId="41" fontId="8" fillId="0" borderId="4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center" vertical="center"/>
    </xf>
    <xf numFmtId="169" fontId="8" fillId="0" borderId="0" xfId="1" applyNumberFormat="1" applyFont="1" applyFill="1" applyAlignment="1">
      <alignment vertical="center"/>
    </xf>
    <xf numFmtId="41" fontId="8" fillId="0" borderId="0" xfId="0" applyNumberFormat="1" applyFont="1" applyAlignment="1">
      <alignment vertical="center"/>
    </xf>
    <xf numFmtId="169" fontId="8" fillId="0" borderId="0" xfId="1" applyNumberFormat="1" applyFont="1" applyFill="1" applyBorder="1" applyAlignment="1">
      <alignment vertical="center"/>
    </xf>
    <xf numFmtId="41" fontId="8" fillId="0" borderId="5" xfId="1" applyNumberFormat="1" applyFont="1" applyFill="1" applyBorder="1" applyAlignment="1">
      <alignment horizontal="right" vertical="center"/>
    </xf>
    <xf numFmtId="39" fontId="8" fillId="0" borderId="0" xfId="1" applyNumberFormat="1" applyFont="1" applyFill="1" applyBorder="1" applyAlignment="1">
      <alignment vertical="center"/>
    </xf>
    <xf numFmtId="0" fontId="8" fillId="0" borderId="6" xfId="0" applyFont="1" applyBorder="1" applyAlignment="1">
      <alignment vertical="center"/>
    </xf>
    <xf numFmtId="167" fontId="8" fillId="0" borderId="0" xfId="1" applyNumberFormat="1" applyFont="1" applyFill="1" applyBorder="1" applyAlignment="1">
      <alignment vertical="center"/>
    </xf>
    <xf numFmtId="167" fontId="8" fillId="0" borderId="0" xfId="1" applyNumberFormat="1" applyFont="1" applyFill="1" applyBorder="1" applyAlignment="1">
      <alignment horizontal="right" vertical="center"/>
    </xf>
    <xf numFmtId="0" fontId="9" fillId="0" borderId="0" xfId="0" applyFont="1" applyAlignment="1">
      <alignment vertical="center"/>
    </xf>
    <xf numFmtId="167" fontId="9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vertical="center"/>
    </xf>
    <xf numFmtId="41" fontId="8" fillId="0" borderId="7" xfId="1" applyNumberFormat="1" applyFont="1" applyFill="1" applyBorder="1" applyAlignment="1">
      <alignment horizontal="right" vertical="center"/>
    </xf>
    <xf numFmtId="41" fontId="8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right" vertical="center"/>
    </xf>
    <xf numFmtId="39" fontId="8" fillId="0" borderId="0" xfId="1" applyNumberFormat="1" applyFont="1" applyFill="1" applyAlignment="1">
      <alignment horizontal="right" vertical="center"/>
    </xf>
    <xf numFmtId="39" fontId="8" fillId="0" borderId="0" xfId="1" applyNumberFormat="1" applyFont="1" applyFill="1" applyAlignment="1">
      <alignment horizontal="centerContinuous" vertical="center"/>
    </xf>
    <xf numFmtId="39" fontId="9" fillId="0" borderId="0" xfId="1" applyNumberFormat="1" applyFont="1" applyFill="1" applyAlignment="1">
      <alignment vertical="center"/>
    </xf>
    <xf numFmtId="39" fontId="9" fillId="0" borderId="0" xfId="1" applyNumberFormat="1" applyFont="1" applyFill="1" applyAlignment="1">
      <alignment horizontal="right" vertical="center"/>
    </xf>
    <xf numFmtId="39" fontId="8" fillId="0" borderId="3" xfId="0" quotePrefix="1" applyNumberFormat="1" applyFont="1" applyBorder="1" applyAlignment="1">
      <alignment horizontal="center" vertical="center"/>
    </xf>
    <xf numFmtId="39" fontId="8" fillId="0" borderId="0" xfId="0" quotePrefix="1" applyNumberFormat="1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center" vertical="center"/>
    </xf>
    <xf numFmtId="167" fontId="8" fillId="0" borderId="3" xfId="1" quotePrefix="1" applyNumberFormat="1" applyFont="1" applyFill="1" applyBorder="1" applyAlignment="1">
      <alignment horizontal="center" vertical="center"/>
    </xf>
    <xf numFmtId="41" fontId="8" fillId="4" borderId="0" xfId="1" applyNumberFormat="1" applyFont="1" applyFill="1" applyBorder="1" applyAlignment="1">
      <alignment horizontal="right" vertical="center"/>
    </xf>
    <xf numFmtId="41" fontId="12" fillId="0" borderId="0" xfId="1" applyNumberFormat="1" applyFont="1" applyFill="1" applyBorder="1" applyAlignment="1">
      <alignment horizontal="right" vertical="center"/>
    </xf>
    <xf numFmtId="169" fontId="12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/>
    </xf>
    <xf numFmtId="41" fontId="8" fillId="0" borderId="9" xfId="1" applyNumberFormat="1" applyFont="1" applyFill="1" applyBorder="1" applyAlignment="1">
      <alignment horizontal="right"/>
    </xf>
    <xf numFmtId="167" fontId="8" fillId="0" borderId="0" xfId="1" applyNumberFormat="1" applyFont="1" applyAlignment="1">
      <alignment horizontal="right" vertical="center"/>
    </xf>
    <xf numFmtId="41" fontId="8" fillId="0" borderId="2" xfId="1" applyNumberFormat="1" applyFont="1" applyFill="1" applyBorder="1" applyAlignment="1">
      <alignment horizontal="right" vertical="center"/>
    </xf>
    <xf numFmtId="41" fontId="8" fillId="0" borderId="3" xfId="1" applyNumberFormat="1" applyFont="1" applyFill="1" applyBorder="1" applyAlignment="1">
      <alignment horizontal="right" vertical="center"/>
    </xf>
    <xf numFmtId="169" fontId="8" fillId="0" borderId="4" xfId="1" applyNumberFormat="1" applyFont="1" applyFill="1" applyBorder="1" applyAlignment="1">
      <alignment horizontal="right" vertical="center"/>
    </xf>
    <xf numFmtId="3" fontId="8" fillId="0" borderId="0" xfId="1" applyNumberFormat="1" applyFont="1" applyFill="1" applyBorder="1" applyAlignment="1">
      <alignment vertical="center"/>
    </xf>
    <xf numFmtId="165" fontId="8" fillId="0" borderId="0" xfId="0" applyNumberFormat="1" applyFont="1" applyAlignment="1">
      <alignment horizontal="center" vertical="center"/>
    </xf>
    <xf numFmtId="165" fontId="8" fillId="0" borderId="0" xfId="0" applyNumberFormat="1" applyFont="1" applyAlignment="1">
      <alignment vertical="center"/>
    </xf>
    <xf numFmtId="37" fontId="8" fillId="0" borderId="0" xfId="1" applyNumberFormat="1" applyFont="1" applyFill="1" applyBorder="1" applyAlignment="1">
      <alignment horizontal="right" vertical="center"/>
    </xf>
    <xf numFmtId="37" fontId="8" fillId="0" borderId="0" xfId="1" applyNumberFormat="1" applyFont="1" applyFill="1" applyBorder="1" applyAlignment="1">
      <alignment vertical="center"/>
    </xf>
    <xf numFmtId="170" fontId="8" fillId="0" borderId="0" xfId="1" applyNumberFormat="1" applyFont="1" applyFill="1" applyBorder="1" applyAlignment="1">
      <alignment horizontal="right" vertical="center"/>
    </xf>
    <xf numFmtId="41" fontId="8" fillId="0" borderId="0" xfId="1" applyNumberFormat="1" applyFont="1" applyFill="1" applyBorder="1" applyAlignment="1">
      <alignment horizontal="right"/>
    </xf>
    <xf numFmtId="3" fontId="8" fillId="0" borderId="0" xfId="0" applyNumberFormat="1" applyFont="1" applyAlignment="1">
      <alignment horizontal="centerContinuous" vertical="center"/>
    </xf>
    <xf numFmtId="168" fontId="8" fillId="0" borderId="0" xfId="1" quotePrefix="1" applyNumberFormat="1" applyFont="1" applyFill="1" applyAlignment="1">
      <alignment horizontal="center" vertical="center"/>
    </xf>
    <xf numFmtId="3" fontId="10" fillId="0" borderId="0" xfId="1" applyNumberFormat="1" applyFont="1" applyFill="1" applyAlignment="1">
      <alignment vertical="center"/>
    </xf>
    <xf numFmtId="0" fontId="8" fillId="0" borderId="0" xfId="0" quotePrefix="1" applyFont="1" applyAlignment="1">
      <alignment horizontal="center" vertical="center"/>
    </xf>
    <xf numFmtId="3" fontId="8" fillId="0" borderId="0" xfId="0" applyNumberFormat="1" applyFont="1" applyAlignment="1">
      <alignment vertical="center"/>
    </xf>
    <xf numFmtId="3" fontId="10" fillId="0" borderId="0" xfId="0" applyNumberFormat="1" applyFont="1" applyAlignment="1">
      <alignment vertical="center"/>
    </xf>
    <xf numFmtId="41" fontId="8" fillId="0" borderId="0" xfId="0" applyNumberFormat="1" applyFont="1" applyAlignment="1">
      <alignment horizontal="right" vertical="center"/>
    </xf>
    <xf numFmtId="41" fontId="8" fillId="0" borderId="3" xfId="0" applyNumberFormat="1" applyFont="1" applyBorder="1" applyAlignment="1">
      <alignment horizontal="right" vertical="center"/>
    </xf>
    <xf numFmtId="41" fontId="8" fillId="0" borderId="5" xfId="0" applyNumberFormat="1" applyFont="1" applyBorder="1" applyAlignment="1">
      <alignment horizontal="right" vertical="center"/>
    </xf>
    <xf numFmtId="3" fontId="8" fillId="0" borderId="0" xfId="0" applyNumberFormat="1" applyFont="1" applyAlignment="1">
      <alignment horizontal="center" vertical="center"/>
    </xf>
    <xf numFmtId="167" fontId="8" fillId="0" borderId="0" xfId="1" applyNumberFormat="1" applyFont="1" applyFill="1" applyAlignment="1">
      <alignment horizontal="center" vertical="center"/>
    </xf>
    <xf numFmtId="3" fontId="9" fillId="0" borderId="0" xfId="0" applyNumberFormat="1" applyFont="1" applyAlignment="1">
      <alignment horizontal="left" vertical="center"/>
    </xf>
    <xf numFmtId="167" fontId="9" fillId="0" borderId="0" xfId="1" applyNumberFormat="1" applyFont="1" applyFill="1" applyAlignment="1">
      <alignment horizontal="left" vertical="center"/>
    </xf>
    <xf numFmtId="3" fontId="9" fillId="0" borderId="0" xfId="1" applyNumberFormat="1" applyFont="1" applyFill="1" applyAlignment="1">
      <alignment horizontal="left" vertical="center"/>
    </xf>
    <xf numFmtId="41" fontId="8" fillId="0" borderId="5" xfId="0" applyNumberFormat="1" applyFont="1" applyBorder="1" applyAlignment="1">
      <alignment horizontal="center" vertical="center"/>
    </xf>
    <xf numFmtId="38" fontId="9" fillId="0" borderId="0" xfId="0" quotePrefix="1" applyNumberFormat="1" applyFont="1" applyAlignment="1">
      <alignment horizontal="left" vertical="center"/>
    </xf>
    <xf numFmtId="41" fontId="8" fillId="0" borderId="7" xfId="0" applyNumberFormat="1" applyFont="1" applyBorder="1" applyAlignment="1">
      <alignment horizontal="right" vertical="center"/>
    </xf>
    <xf numFmtId="41" fontId="12" fillId="0" borderId="0" xfId="0" applyNumberFormat="1" applyFont="1" applyAlignment="1">
      <alignment horizontal="right" vertical="center"/>
    </xf>
    <xf numFmtId="41" fontId="12" fillId="0" borderId="0" xfId="0" applyNumberFormat="1" applyFont="1" applyAlignment="1">
      <alignment vertical="center"/>
    </xf>
    <xf numFmtId="38" fontId="8" fillId="0" borderId="0" xfId="9" applyNumberFormat="1" applyFont="1" applyAlignment="1">
      <alignment horizontal="left" vertical="center"/>
    </xf>
    <xf numFmtId="3" fontId="8" fillId="0" borderId="0" xfId="0" applyNumberFormat="1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39" fontId="8" fillId="0" borderId="0" xfId="1" applyNumberFormat="1" applyFont="1" applyFill="1" applyBorder="1" applyAlignment="1">
      <alignment horizontal="right" vertical="center"/>
    </xf>
    <xf numFmtId="41" fontId="8" fillId="0" borderId="8" xfId="1" applyNumberFormat="1" applyFont="1" applyFill="1" applyBorder="1" applyAlignment="1">
      <alignment horizontal="right" vertical="center"/>
    </xf>
    <xf numFmtId="41" fontId="8" fillId="0" borderId="9" xfId="1" applyNumberFormat="1" applyFont="1" applyFill="1" applyBorder="1" applyAlignment="1">
      <alignment horizontal="right" vertical="center"/>
    </xf>
    <xf numFmtId="41" fontId="8" fillId="4" borderId="3" xfId="1" applyNumberFormat="1" applyFont="1" applyFill="1" applyBorder="1" applyAlignment="1">
      <alignment horizontal="right" vertical="center"/>
    </xf>
    <xf numFmtId="37" fontId="8" fillId="0" borderId="3" xfId="0" applyNumberFormat="1" applyFont="1" applyBorder="1" applyAlignment="1">
      <alignment horizontal="center" vertical="center"/>
    </xf>
    <xf numFmtId="38" fontId="11" fillId="0" borderId="0" xfId="0" applyNumberFormat="1" applyFont="1" applyAlignment="1">
      <alignment horizontal="center" vertical="center"/>
    </xf>
    <xf numFmtId="3" fontId="8" fillId="0" borderId="0" xfId="1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center" vertical="center"/>
    </xf>
    <xf numFmtId="41" fontId="8" fillId="4" borderId="0" xfId="0" applyNumberFormat="1" applyFont="1" applyFill="1" applyAlignment="1">
      <alignment horizontal="right" vertical="center"/>
    </xf>
    <xf numFmtId="41" fontId="8" fillId="4" borderId="3" xfId="0" applyNumberFormat="1" applyFont="1" applyFill="1" applyBorder="1" applyAlignment="1">
      <alignment horizontal="right" vertical="center"/>
    </xf>
    <xf numFmtId="41" fontId="8" fillId="4" borderId="0" xfId="0" applyNumberFormat="1" applyFont="1" applyFill="1" applyAlignment="1">
      <alignment vertical="center"/>
    </xf>
    <xf numFmtId="41" fontId="8" fillId="0" borderId="0" xfId="1" applyNumberFormat="1" applyFont="1" applyAlignment="1">
      <alignment horizontal="right" vertical="center"/>
    </xf>
    <xf numFmtId="43" fontId="8" fillId="0" borderId="0" xfId="0" applyNumberFormat="1" applyFont="1" applyAlignment="1">
      <alignment vertical="center"/>
    </xf>
    <xf numFmtId="38" fontId="9" fillId="0" borderId="0" xfId="0" applyNumberFormat="1" applyFont="1" applyFill="1" applyAlignment="1">
      <alignment horizontal="left" vertical="center"/>
    </xf>
    <xf numFmtId="0" fontId="8" fillId="0" borderId="0" xfId="0" applyFont="1" applyFill="1" applyAlignment="1">
      <alignment horizontal="centerContinuous" vertical="center"/>
    </xf>
    <xf numFmtId="0" fontId="8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165" fontId="8" fillId="0" borderId="0" xfId="0" applyNumberFormat="1" applyFont="1" applyFill="1" applyAlignment="1">
      <alignment horizontal="centerContinuous" vertical="center"/>
    </xf>
    <xf numFmtId="167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center" vertical="center"/>
    </xf>
    <xf numFmtId="0" fontId="10" fillId="0" borderId="0" xfId="0" applyFont="1" applyFill="1" applyAlignment="1">
      <alignment vertical="center"/>
    </xf>
    <xf numFmtId="38" fontId="9" fillId="0" borderId="0" xfId="0" applyNumberFormat="1" applyFont="1" applyFill="1" applyAlignment="1">
      <alignment vertical="center"/>
    </xf>
    <xf numFmtId="38" fontId="8" fillId="0" borderId="0" xfId="0" applyNumberFormat="1" applyFont="1" applyFill="1" applyAlignment="1">
      <alignment vertical="center"/>
    </xf>
    <xf numFmtId="0" fontId="11" fillId="0" borderId="0" xfId="0" applyFont="1" applyFill="1" applyAlignment="1">
      <alignment horizontal="center" vertical="center"/>
    </xf>
    <xf numFmtId="41" fontId="8" fillId="0" borderId="0" xfId="0" applyNumberFormat="1" applyFont="1" applyFill="1" applyAlignment="1">
      <alignment vertical="center"/>
    </xf>
    <xf numFmtId="172" fontId="8" fillId="0" borderId="0" xfId="0" applyNumberFormat="1" applyFont="1" applyFill="1" applyAlignment="1">
      <alignment vertical="center"/>
    </xf>
    <xf numFmtId="169" fontId="8" fillId="0" borderId="0" xfId="0" applyNumberFormat="1" applyFont="1" applyFill="1" applyAlignment="1">
      <alignment vertical="center"/>
    </xf>
    <xf numFmtId="171" fontId="8" fillId="0" borderId="0" xfId="0" applyNumberFormat="1" applyFont="1" applyFill="1" applyAlignment="1">
      <alignment vertical="center"/>
    </xf>
    <xf numFmtId="0" fontId="10" fillId="0" borderId="0" xfId="0" applyFont="1" applyFill="1" applyAlignment="1">
      <alignment horizontal="center" vertical="center"/>
    </xf>
    <xf numFmtId="164" fontId="8" fillId="0" borderId="0" xfId="0" applyNumberFormat="1" applyFont="1" applyFill="1" applyAlignment="1">
      <alignment vertical="center"/>
    </xf>
    <xf numFmtId="38" fontId="8" fillId="0" borderId="0" xfId="0" applyNumberFormat="1" applyFont="1" applyFill="1" applyAlignment="1">
      <alignment horizontal="left" vertical="center"/>
    </xf>
    <xf numFmtId="0" fontId="8" fillId="0" borderId="6" xfId="0" applyFont="1" applyFill="1" applyBorder="1" applyAlignment="1">
      <alignment vertical="center"/>
    </xf>
    <xf numFmtId="0" fontId="9" fillId="0" borderId="0" xfId="0" applyFont="1" applyFill="1" applyAlignment="1">
      <alignment vertical="center"/>
    </xf>
    <xf numFmtId="0" fontId="8" fillId="0" borderId="0" xfId="0" applyFont="1" applyFill="1" applyAlignment="1">
      <alignment horizontal="right" vertical="center"/>
    </xf>
    <xf numFmtId="0" fontId="8" fillId="0" borderId="0" xfId="0" applyFont="1" applyFill="1" applyAlignment="1">
      <alignment vertical="center" wrapText="1"/>
    </xf>
    <xf numFmtId="15" fontId="8" fillId="0" borderId="0" xfId="0" applyNumberFormat="1" applyFont="1" applyFill="1" applyAlignment="1">
      <alignment horizontal="right" vertical="center" wrapText="1"/>
    </xf>
    <xf numFmtId="37" fontId="8" fillId="0" borderId="0" xfId="0" applyNumberFormat="1" applyFont="1" applyFill="1" applyAlignment="1">
      <alignment vertical="center"/>
    </xf>
    <xf numFmtId="37" fontId="8" fillId="0" borderId="0" xfId="0" applyNumberFormat="1" applyFont="1" applyFill="1" applyAlignment="1">
      <alignment horizontal="right" vertical="center"/>
    </xf>
    <xf numFmtId="0" fontId="8" fillId="0" borderId="0" xfId="0" applyFont="1" applyFill="1" applyAlignment="1">
      <alignment horizontal="center" vertical="center"/>
    </xf>
    <xf numFmtId="37" fontId="8" fillId="0" borderId="0" xfId="0" applyNumberFormat="1" applyFont="1" applyFill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  <xf numFmtId="41" fontId="8" fillId="0" borderId="0" xfId="0" applyNumberFormat="1" applyFont="1" applyFill="1" applyAlignment="1">
      <alignment horizontal="center" vertical="center"/>
    </xf>
    <xf numFmtId="37" fontId="8" fillId="0" borderId="3" xfId="0" applyNumberFormat="1" applyFont="1" applyFill="1" applyBorder="1" applyAlignment="1">
      <alignment horizontal="center" vertical="center"/>
    </xf>
  </cellXfs>
  <cellStyles count="12">
    <cellStyle name="Comma" xfId="1" builtinId="3"/>
    <cellStyle name="comma zerodec" xfId="2" xr:uid="{00000000-0005-0000-0000-000001000000}"/>
    <cellStyle name="Currency1" xfId="3" xr:uid="{00000000-0005-0000-0000-000002000000}"/>
    <cellStyle name="Dollar (zero dec)" xfId="4" xr:uid="{00000000-0005-0000-0000-000003000000}"/>
    <cellStyle name="Grey" xfId="5" xr:uid="{00000000-0005-0000-0000-000004000000}"/>
    <cellStyle name="Input [yellow]" xfId="6" xr:uid="{00000000-0005-0000-0000-000005000000}"/>
    <cellStyle name="no dec" xfId="7" xr:uid="{00000000-0005-0000-0000-000006000000}"/>
    <cellStyle name="Normal" xfId="0" builtinId="0"/>
    <cellStyle name="Normal - Style1" xfId="8" xr:uid="{00000000-0005-0000-0000-000008000000}"/>
    <cellStyle name="Normal 5" xfId="9" xr:uid="{00000000-0005-0000-0000-000009000000}"/>
    <cellStyle name="Percent [2]" xfId="10" xr:uid="{00000000-0005-0000-0000-00000A000000}"/>
    <cellStyle name="Quantity" xfId="11" xr:uid="{00000000-0005-0000-0000-00000B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Y173"/>
  <sheetViews>
    <sheetView showGridLines="0" view="pageBreakPreview" topLeftCell="A8" zoomScale="70" zoomScaleNormal="100" zoomScaleSheetLayoutView="70" workbookViewId="0">
      <selection activeCell="A21" sqref="A21"/>
    </sheetView>
  </sheetViews>
  <sheetFormatPr defaultColWidth="10.77734375" defaultRowHeight="23.95" customHeight="1"/>
  <cols>
    <col min="1" max="1" width="53.44140625" style="106" customWidth="1"/>
    <col min="2" max="2" width="7" style="106" customWidth="1"/>
    <col min="3" max="3" width="9.21875" style="20" bestFit="1" customWidth="1"/>
    <col min="4" max="4" width="1.21875" style="20" customWidth="1"/>
    <col min="5" max="5" width="19.21875" style="11" customWidth="1"/>
    <col min="6" max="6" width="1" style="11" customWidth="1"/>
    <col min="7" max="7" width="19.21875" style="5" customWidth="1"/>
    <col min="8" max="8" width="0.5546875" style="106" customWidth="1"/>
    <col min="9" max="9" width="12" style="106" bestFit="1" customWidth="1"/>
    <col min="10" max="10" width="22" style="106" customWidth="1"/>
    <col min="11" max="11" width="10.77734375" style="106"/>
    <col min="12" max="12" width="15.44140625" style="106" customWidth="1"/>
    <col min="13" max="13" width="10.77734375" style="106"/>
    <col min="14" max="14" width="12.21875" style="106" bestFit="1" customWidth="1"/>
    <col min="15" max="16384" width="10.77734375" style="106"/>
  </cols>
  <sheetData>
    <row r="1" spans="1:14" s="102" customFormat="1" ht="23.95" customHeight="1">
      <c r="A1" s="100" t="s">
        <v>85</v>
      </c>
      <c r="B1" s="101"/>
      <c r="C1" s="4"/>
      <c r="D1" s="4"/>
      <c r="E1" s="6"/>
      <c r="F1" s="6"/>
      <c r="G1" s="36"/>
    </row>
    <row r="2" spans="1:14" s="102" customFormat="1" ht="23.95" customHeight="1">
      <c r="A2" s="103" t="s">
        <v>39</v>
      </c>
      <c r="B2" s="101"/>
      <c r="C2" s="4"/>
      <c r="D2" s="4"/>
      <c r="E2" s="6"/>
      <c r="F2" s="6"/>
      <c r="G2" s="5"/>
    </row>
    <row r="3" spans="1:14" s="102" customFormat="1" ht="23.95" customHeight="1">
      <c r="A3" s="103" t="s">
        <v>164</v>
      </c>
      <c r="B3" s="101"/>
      <c r="C3" s="104"/>
      <c r="D3" s="104"/>
      <c r="E3" s="101"/>
      <c r="F3" s="101"/>
      <c r="G3" s="105"/>
    </row>
    <row r="4" spans="1:14" s="102" customFormat="1" ht="23.95" customHeight="1">
      <c r="A4" s="103"/>
      <c r="B4" s="101"/>
      <c r="C4" s="104"/>
      <c r="D4" s="104"/>
      <c r="E4" s="101"/>
      <c r="F4" s="101"/>
      <c r="G4" s="41" t="s">
        <v>38</v>
      </c>
    </row>
    <row r="5" spans="1:14" ht="23.95" customHeight="1">
      <c r="C5" s="107" t="s">
        <v>0</v>
      </c>
      <c r="D5" s="5"/>
      <c r="E5" s="48" t="s">
        <v>158</v>
      </c>
      <c r="F5" s="108"/>
      <c r="G5" s="48" t="s">
        <v>144</v>
      </c>
    </row>
    <row r="6" spans="1:14" ht="23.95" customHeight="1">
      <c r="A6" s="109" t="s">
        <v>24</v>
      </c>
      <c r="C6" s="106"/>
      <c r="D6" s="106"/>
      <c r="E6" s="58"/>
      <c r="F6" s="14"/>
    </row>
    <row r="7" spans="1:14" ht="23.95" customHeight="1">
      <c r="A7" s="110" t="s">
        <v>25</v>
      </c>
      <c r="C7" s="111"/>
      <c r="D7" s="111"/>
      <c r="E7" s="16">
        <v>704935</v>
      </c>
      <c r="F7" s="17"/>
      <c r="G7" s="16">
        <v>717749</v>
      </c>
      <c r="J7" s="112"/>
      <c r="K7" s="112"/>
      <c r="L7" s="113"/>
      <c r="M7" s="112"/>
      <c r="N7" s="112"/>
    </row>
    <row r="8" spans="1:14" ht="23.95" customHeight="1">
      <c r="A8" s="110" t="s">
        <v>98</v>
      </c>
      <c r="C8" s="111">
        <v>7</v>
      </c>
      <c r="D8" s="111"/>
      <c r="E8" s="16">
        <v>35933706</v>
      </c>
      <c r="F8" s="17"/>
      <c r="G8" s="16">
        <v>35267727</v>
      </c>
      <c r="J8" s="112"/>
      <c r="K8" s="112"/>
      <c r="L8" s="113"/>
      <c r="M8" s="112"/>
      <c r="N8" s="112"/>
    </row>
    <row r="9" spans="1:14" ht="23.95" customHeight="1">
      <c r="A9" s="110" t="s">
        <v>99</v>
      </c>
      <c r="C9" s="111">
        <v>8</v>
      </c>
      <c r="D9" s="111"/>
      <c r="E9" s="16">
        <v>389925</v>
      </c>
      <c r="F9" s="17"/>
      <c r="G9" s="16">
        <v>163992</v>
      </c>
      <c r="J9" s="112"/>
      <c r="K9" s="112"/>
      <c r="L9" s="113"/>
      <c r="M9" s="112"/>
      <c r="N9" s="112"/>
    </row>
    <row r="10" spans="1:14" ht="23.95" customHeight="1">
      <c r="A10" s="110" t="s">
        <v>100</v>
      </c>
      <c r="C10" s="111">
        <v>9</v>
      </c>
      <c r="D10" s="111"/>
      <c r="E10" s="16">
        <v>44375845</v>
      </c>
      <c r="F10" s="17"/>
      <c r="G10" s="16">
        <v>41733747</v>
      </c>
      <c r="J10" s="112"/>
      <c r="K10" s="112"/>
      <c r="L10" s="113"/>
      <c r="M10" s="112"/>
      <c r="N10" s="112"/>
    </row>
    <row r="11" spans="1:14" ht="23.95" customHeight="1">
      <c r="A11" s="110" t="s">
        <v>101</v>
      </c>
      <c r="C11" s="111">
        <v>10</v>
      </c>
      <c r="D11" s="111"/>
      <c r="E11" s="16">
        <v>210256423</v>
      </c>
      <c r="F11" s="19"/>
      <c r="G11" s="16">
        <v>170144008</v>
      </c>
      <c r="J11" s="112"/>
      <c r="K11" s="112"/>
      <c r="L11" s="113"/>
      <c r="M11" s="112"/>
      <c r="N11" s="112"/>
    </row>
    <row r="12" spans="1:14" ht="23.95" customHeight="1">
      <c r="A12" s="110" t="s">
        <v>102</v>
      </c>
      <c r="C12" s="111">
        <v>12</v>
      </c>
      <c r="D12" s="111"/>
      <c r="E12" s="16">
        <v>786422</v>
      </c>
      <c r="F12" s="19"/>
      <c r="G12" s="16">
        <v>773350</v>
      </c>
      <c r="J12" s="112"/>
      <c r="K12" s="112"/>
      <c r="L12" s="113"/>
      <c r="M12" s="112"/>
      <c r="N12" s="112"/>
    </row>
    <row r="13" spans="1:14" ht="23.95" customHeight="1">
      <c r="A13" s="110" t="s">
        <v>103</v>
      </c>
      <c r="C13" s="111">
        <v>13</v>
      </c>
      <c r="D13" s="111"/>
      <c r="E13" s="16">
        <v>308711</v>
      </c>
      <c r="F13" s="19"/>
      <c r="G13" s="16">
        <v>282746</v>
      </c>
      <c r="J13" s="112"/>
      <c r="K13" s="112"/>
      <c r="L13" s="113"/>
      <c r="M13" s="112"/>
      <c r="N13" s="112"/>
    </row>
    <row r="14" spans="1:14" ht="23.95" customHeight="1">
      <c r="A14" s="110" t="s">
        <v>105</v>
      </c>
      <c r="C14" s="111">
        <v>21.1</v>
      </c>
      <c r="D14" s="111"/>
      <c r="E14" s="16">
        <v>497039</v>
      </c>
      <c r="F14" s="19"/>
      <c r="G14" s="16">
        <v>554034</v>
      </c>
      <c r="J14" s="112"/>
      <c r="K14" s="112"/>
      <c r="L14" s="113"/>
      <c r="M14" s="112"/>
      <c r="N14" s="112"/>
    </row>
    <row r="15" spans="1:14" ht="23.95" customHeight="1">
      <c r="A15" s="110" t="s">
        <v>104</v>
      </c>
      <c r="C15" s="111">
        <v>14</v>
      </c>
      <c r="D15" s="111"/>
      <c r="E15" s="16">
        <v>261766</v>
      </c>
      <c r="F15" s="19"/>
      <c r="G15" s="16">
        <v>274935</v>
      </c>
      <c r="J15" s="112"/>
      <c r="K15" s="112"/>
      <c r="L15" s="113"/>
      <c r="M15" s="112"/>
      <c r="N15" s="112"/>
    </row>
    <row r="16" spans="1:14" ht="23.95" customHeight="1">
      <c r="A16" s="110" t="s">
        <v>75</v>
      </c>
      <c r="C16" s="111">
        <v>15.1</v>
      </c>
      <c r="D16" s="111"/>
      <c r="E16" s="16">
        <v>1297534</v>
      </c>
      <c r="F16" s="19"/>
      <c r="G16" s="16">
        <v>1013320</v>
      </c>
      <c r="J16" s="112"/>
      <c r="K16" s="112"/>
      <c r="L16" s="113"/>
      <c r="M16" s="112"/>
      <c r="N16" s="112"/>
    </row>
    <row r="17" spans="1:25" ht="23.95" customHeight="1">
      <c r="A17" s="110" t="s">
        <v>54</v>
      </c>
      <c r="C17" s="111"/>
      <c r="D17" s="111"/>
      <c r="E17" s="18">
        <v>116802</v>
      </c>
      <c r="F17" s="19"/>
      <c r="G17" s="18">
        <v>144696</v>
      </c>
      <c r="J17" s="112"/>
      <c r="K17" s="112"/>
      <c r="L17" s="113"/>
      <c r="M17" s="112"/>
      <c r="N17" s="112"/>
    </row>
    <row r="18" spans="1:25" ht="23.95" customHeight="1">
      <c r="A18" s="110" t="s">
        <v>187</v>
      </c>
      <c r="C18" s="111"/>
      <c r="D18" s="111"/>
      <c r="E18" s="18">
        <v>430024</v>
      </c>
      <c r="F18" s="19"/>
      <c r="G18" s="18">
        <v>58288</v>
      </c>
      <c r="J18" s="112"/>
      <c r="K18" s="112"/>
      <c r="L18" s="113"/>
      <c r="M18" s="112"/>
      <c r="N18" s="112"/>
    </row>
    <row r="19" spans="1:25" ht="23.95" customHeight="1">
      <c r="A19" s="110" t="s">
        <v>106</v>
      </c>
      <c r="C19" s="111">
        <v>16</v>
      </c>
      <c r="D19" s="111"/>
      <c r="E19" s="18">
        <v>487017</v>
      </c>
      <c r="F19" s="19"/>
      <c r="G19" s="18">
        <v>350070</v>
      </c>
      <c r="I19" s="112"/>
      <c r="J19" s="112"/>
      <c r="K19" s="112"/>
      <c r="L19" s="113"/>
      <c r="M19" s="112"/>
      <c r="N19" s="112"/>
    </row>
    <row r="20" spans="1:25" ht="23.95" customHeight="1" thickBot="1">
      <c r="A20" s="109" t="s">
        <v>26</v>
      </c>
      <c r="E20" s="38">
        <f>SUM(E7:E19)</f>
        <v>295846149</v>
      </c>
      <c r="F20" s="19"/>
      <c r="G20" s="38">
        <f>SUM(G7:G19)</f>
        <v>251478662</v>
      </c>
      <c r="J20" s="112"/>
      <c r="K20" s="112"/>
      <c r="M20" s="112"/>
    </row>
    <row r="21" spans="1:25" ht="23.95" customHeight="1" thickTop="1">
      <c r="A21" s="109"/>
      <c r="E21" s="17"/>
      <c r="F21" s="17"/>
      <c r="G21" s="34"/>
      <c r="J21" s="112"/>
      <c r="K21" s="112"/>
      <c r="M21" s="112"/>
    </row>
    <row r="22" spans="1:25" ht="23.95" customHeight="1">
      <c r="A22" s="110" t="s">
        <v>4</v>
      </c>
      <c r="E22" s="21"/>
      <c r="F22" s="21"/>
      <c r="J22" s="112"/>
      <c r="K22" s="112"/>
      <c r="M22" s="112"/>
    </row>
    <row r="23" spans="1:25" ht="23.95" customHeight="1">
      <c r="A23" s="110"/>
      <c r="E23" s="21"/>
      <c r="F23" s="21"/>
      <c r="J23" s="112"/>
      <c r="K23" s="112"/>
      <c r="M23" s="112"/>
    </row>
    <row r="24" spans="1:25" s="102" customFormat="1" ht="23.95" customHeight="1">
      <c r="A24" s="100" t="s">
        <v>85</v>
      </c>
      <c r="B24" s="101"/>
      <c r="C24" s="4"/>
      <c r="D24" s="4"/>
      <c r="E24" s="6"/>
      <c r="F24" s="6"/>
      <c r="G24" s="5"/>
      <c r="J24" s="112"/>
      <c r="K24" s="112"/>
      <c r="M24" s="112"/>
    </row>
    <row r="25" spans="1:25" s="102" customFormat="1" ht="23.95" customHeight="1">
      <c r="A25" s="103" t="s">
        <v>40</v>
      </c>
      <c r="B25" s="101"/>
      <c r="C25" s="4"/>
      <c r="D25" s="4"/>
      <c r="E25" s="22"/>
      <c r="F25" s="22"/>
      <c r="G25" s="5"/>
      <c r="J25" s="112"/>
      <c r="K25" s="112"/>
      <c r="M25" s="112"/>
    </row>
    <row r="26" spans="1:25" s="102" customFormat="1" ht="23.95" customHeight="1">
      <c r="A26" s="103" t="s">
        <v>164</v>
      </c>
      <c r="B26" s="101"/>
      <c r="C26" s="104"/>
      <c r="D26" s="104"/>
      <c r="E26" s="101"/>
      <c r="F26" s="101"/>
      <c r="G26" s="105"/>
      <c r="J26" s="112"/>
      <c r="K26" s="112"/>
      <c r="M26" s="112"/>
    </row>
    <row r="27" spans="1:25" s="102" customFormat="1" ht="23.95" customHeight="1">
      <c r="A27" s="103"/>
      <c r="B27" s="101"/>
      <c r="C27" s="104"/>
      <c r="D27" s="104"/>
      <c r="E27" s="101"/>
      <c r="F27" s="101"/>
      <c r="G27" s="41" t="s">
        <v>38</v>
      </c>
      <c r="J27" s="112"/>
      <c r="K27" s="112"/>
      <c r="M27" s="112"/>
    </row>
    <row r="28" spans="1:25" ht="23.95" customHeight="1">
      <c r="C28" s="107" t="s">
        <v>0</v>
      </c>
      <c r="D28" s="5"/>
      <c r="E28" s="48" t="s">
        <v>158</v>
      </c>
      <c r="F28" s="108"/>
      <c r="G28" s="48" t="s">
        <v>144</v>
      </c>
      <c r="J28" s="112"/>
      <c r="K28" s="112"/>
      <c r="M28" s="112"/>
    </row>
    <row r="29" spans="1:25" ht="23.95" customHeight="1">
      <c r="A29" s="109" t="s">
        <v>60</v>
      </c>
      <c r="C29" s="106"/>
      <c r="D29" s="106"/>
      <c r="E29" s="21"/>
      <c r="F29" s="23"/>
      <c r="J29" s="112"/>
      <c r="K29" s="112"/>
      <c r="L29" s="23"/>
      <c r="M29" s="112"/>
    </row>
    <row r="30" spans="1:25" ht="23.95" customHeight="1">
      <c r="A30" s="110" t="s">
        <v>20</v>
      </c>
      <c r="C30" s="111">
        <v>18</v>
      </c>
      <c r="D30" s="111"/>
      <c r="E30" s="18">
        <v>231432038</v>
      </c>
      <c r="F30" s="19"/>
      <c r="G30" s="18">
        <v>192513105</v>
      </c>
      <c r="H30" s="114"/>
      <c r="I30" s="112"/>
      <c r="J30" s="23"/>
      <c r="K30" s="112"/>
      <c r="L30" s="11"/>
      <c r="M30" s="112"/>
      <c r="N30" s="112"/>
      <c r="O30" s="112"/>
      <c r="P30" s="112"/>
      <c r="Q30" s="112"/>
      <c r="R30" s="112"/>
      <c r="S30" s="112"/>
      <c r="T30" s="112"/>
      <c r="U30" s="112"/>
      <c r="V30" s="112"/>
      <c r="W30" s="112"/>
      <c r="X30" s="112"/>
      <c r="Y30" s="112"/>
    </row>
    <row r="31" spans="1:25" ht="23.95" customHeight="1">
      <c r="A31" s="110" t="s">
        <v>52</v>
      </c>
      <c r="C31" s="111">
        <v>19</v>
      </c>
      <c r="D31" s="111"/>
      <c r="E31" s="18">
        <v>23616785</v>
      </c>
      <c r="F31" s="19"/>
      <c r="G31" s="18">
        <v>19046318</v>
      </c>
      <c r="H31" s="114"/>
      <c r="I31" s="112"/>
      <c r="J31" s="23"/>
      <c r="K31" s="112"/>
      <c r="L31" s="11"/>
      <c r="M31" s="112"/>
      <c r="N31" s="112"/>
      <c r="O31" s="112"/>
      <c r="P31" s="112"/>
      <c r="Q31" s="112"/>
      <c r="R31" s="112"/>
      <c r="S31" s="112"/>
      <c r="T31" s="112"/>
      <c r="U31" s="112"/>
      <c r="V31" s="112"/>
      <c r="W31" s="112"/>
      <c r="X31" s="112"/>
      <c r="Y31" s="112"/>
    </row>
    <row r="32" spans="1:25" ht="23.95" customHeight="1">
      <c r="A32" s="110" t="s">
        <v>27</v>
      </c>
      <c r="C32" s="111"/>
      <c r="D32" s="111"/>
      <c r="E32" s="18">
        <v>100507</v>
      </c>
      <c r="F32" s="19"/>
      <c r="G32" s="18">
        <v>189544</v>
      </c>
      <c r="H32" s="114"/>
      <c r="J32" s="23"/>
      <c r="K32" s="112"/>
      <c r="L32" s="11"/>
      <c r="M32" s="112"/>
      <c r="N32" s="112"/>
      <c r="O32" s="112"/>
      <c r="P32" s="112"/>
      <c r="Q32" s="112"/>
      <c r="R32" s="112"/>
      <c r="S32" s="112"/>
      <c r="T32" s="112"/>
      <c r="U32" s="112"/>
      <c r="V32" s="112"/>
      <c r="W32" s="112"/>
      <c r="X32" s="112"/>
      <c r="Y32" s="112"/>
    </row>
    <row r="33" spans="1:25" ht="23.95" customHeight="1">
      <c r="A33" s="110" t="s">
        <v>125</v>
      </c>
      <c r="C33" s="111">
        <v>8</v>
      </c>
      <c r="D33" s="111"/>
      <c r="E33" s="18">
        <v>187900</v>
      </c>
      <c r="F33" s="19"/>
      <c r="G33" s="18">
        <v>33520</v>
      </c>
      <c r="H33" s="114"/>
      <c r="J33" s="23"/>
      <c r="K33" s="112"/>
      <c r="L33" s="11"/>
      <c r="M33" s="112"/>
      <c r="N33" s="112"/>
      <c r="O33" s="112"/>
      <c r="P33" s="112"/>
      <c r="Q33" s="112"/>
      <c r="R33" s="112"/>
      <c r="S33" s="112"/>
      <c r="T33" s="112"/>
      <c r="U33" s="112"/>
      <c r="V33" s="112"/>
      <c r="W33" s="112"/>
      <c r="X33" s="112"/>
      <c r="Y33" s="112"/>
    </row>
    <row r="34" spans="1:25" ht="23.95" customHeight="1">
      <c r="A34" s="110" t="s">
        <v>107</v>
      </c>
      <c r="C34" s="111">
        <v>20</v>
      </c>
      <c r="D34" s="111"/>
      <c r="E34" s="18">
        <v>2396060</v>
      </c>
      <c r="F34" s="19"/>
      <c r="G34" s="18">
        <v>2397298</v>
      </c>
      <c r="H34" s="114"/>
      <c r="I34" s="112"/>
      <c r="J34" s="23"/>
      <c r="K34" s="112"/>
      <c r="L34" s="11"/>
      <c r="M34" s="112"/>
      <c r="N34" s="112"/>
      <c r="O34" s="112"/>
      <c r="P34" s="112"/>
      <c r="Q34" s="112"/>
      <c r="R34" s="112"/>
      <c r="S34" s="112"/>
      <c r="T34" s="112"/>
      <c r="U34" s="112"/>
      <c r="V34" s="112"/>
      <c r="W34" s="112"/>
      <c r="X34" s="112"/>
      <c r="Y34" s="112"/>
    </row>
    <row r="35" spans="1:25" ht="23.95" customHeight="1">
      <c r="A35" s="110" t="s">
        <v>28</v>
      </c>
      <c r="C35" s="111"/>
      <c r="D35" s="111"/>
      <c r="E35" s="18">
        <v>395070</v>
      </c>
      <c r="F35" s="19"/>
      <c r="G35" s="18">
        <v>338408</v>
      </c>
      <c r="H35" s="114"/>
      <c r="J35" s="23"/>
      <c r="K35" s="115"/>
      <c r="L35" s="11"/>
      <c r="M35" s="112"/>
      <c r="N35" s="112"/>
      <c r="O35" s="112"/>
      <c r="P35" s="112"/>
      <c r="Q35" s="112"/>
      <c r="R35" s="112"/>
      <c r="S35" s="112"/>
      <c r="T35" s="112"/>
      <c r="U35" s="112"/>
      <c r="V35" s="112"/>
      <c r="W35" s="112"/>
      <c r="X35" s="112"/>
      <c r="Y35" s="112"/>
    </row>
    <row r="36" spans="1:25" ht="23.95" customHeight="1">
      <c r="A36" s="110" t="s">
        <v>29</v>
      </c>
      <c r="C36" s="111"/>
      <c r="D36" s="111"/>
      <c r="E36" s="18">
        <v>617666</v>
      </c>
      <c r="F36" s="19"/>
      <c r="G36" s="18">
        <v>454491</v>
      </c>
      <c r="H36" s="114"/>
      <c r="J36" s="23"/>
      <c r="K36" s="115"/>
      <c r="L36" s="11"/>
      <c r="M36" s="112"/>
      <c r="N36" s="112"/>
      <c r="O36" s="112"/>
      <c r="P36" s="112"/>
      <c r="Q36" s="112"/>
      <c r="R36" s="112"/>
      <c r="S36" s="112"/>
      <c r="T36" s="112"/>
      <c r="U36" s="112"/>
      <c r="V36" s="112"/>
      <c r="W36" s="112"/>
      <c r="X36" s="112"/>
      <c r="Y36" s="112"/>
    </row>
    <row r="37" spans="1:25" ht="23.95" customHeight="1">
      <c r="A37" s="110" t="s">
        <v>108</v>
      </c>
      <c r="C37" s="111">
        <v>21.2</v>
      </c>
      <c r="D37" s="111"/>
      <c r="E37" s="18">
        <v>505535</v>
      </c>
      <c r="F37" s="19"/>
      <c r="G37" s="18">
        <v>559514</v>
      </c>
      <c r="H37" s="114"/>
      <c r="J37" s="23"/>
      <c r="K37" s="23"/>
      <c r="L37" s="11"/>
      <c r="M37" s="112"/>
      <c r="N37" s="112"/>
      <c r="O37" s="112"/>
      <c r="P37" s="112"/>
      <c r="Q37" s="112"/>
      <c r="R37" s="112"/>
      <c r="S37" s="112"/>
      <c r="T37" s="112"/>
      <c r="U37" s="112"/>
      <c r="V37" s="112"/>
      <c r="W37" s="112"/>
      <c r="X37" s="112"/>
      <c r="Y37" s="112"/>
    </row>
    <row r="38" spans="1:25" ht="23.95" customHeight="1">
      <c r="A38" s="110" t="s">
        <v>73</v>
      </c>
      <c r="C38" s="111">
        <v>22</v>
      </c>
      <c r="D38" s="111"/>
      <c r="E38" s="18">
        <v>368844</v>
      </c>
      <c r="F38" s="19"/>
      <c r="G38" s="18">
        <v>321045</v>
      </c>
      <c r="H38" s="114"/>
      <c r="J38" s="112"/>
      <c r="K38" s="112"/>
      <c r="L38" s="11"/>
      <c r="M38" s="112"/>
      <c r="N38" s="112"/>
      <c r="O38" s="112"/>
      <c r="P38" s="112"/>
      <c r="Q38" s="112"/>
      <c r="R38" s="112"/>
      <c r="S38" s="112"/>
      <c r="T38" s="112"/>
      <c r="U38" s="112"/>
      <c r="V38" s="112"/>
      <c r="W38" s="112"/>
      <c r="X38" s="112"/>
      <c r="Y38" s="112"/>
    </row>
    <row r="39" spans="1:25" ht="23.95" customHeight="1">
      <c r="A39" s="110" t="s">
        <v>55</v>
      </c>
      <c r="C39" s="111"/>
      <c r="D39" s="111"/>
      <c r="E39" s="18">
        <v>362133</v>
      </c>
      <c r="F39" s="19"/>
      <c r="G39" s="18">
        <v>142099</v>
      </c>
      <c r="H39" s="114"/>
      <c r="J39" s="112"/>
      <c r="K39" s="112"/>
      <c r="L39" s="11"/>
      <c r="M39" s="112"/>
      <c r="N39" s="112"/>
      <c r="O39" s="112"/>
      <c r="P39" s="112"/>
      <c r="Q39" s="112"/>
      <c r="R39" s="112"/>
      <c r="S39" s="112"/>
      <c r="T39" s="112"/>
      <c r="U39" s="112"/>
      <c r="V39" s="112"/>
      <c r="W39" s="112"/>
      <c r="X39" s="112"/>
      <c r="Y39" s="112"/>
    </row>
    <row r="40" spans="1:25" ht="23.95" customHeight="1">
      <c r="A40" s="110" t="s">
        <v>68</v>
      </c>
      <c r="C40" s="111"/>
      <c r="D40" s="111"/>
      <c r="E40" s="16">
        <v>260486</v>
      </c>
      <c r="F40" s="19"/>
      <c r="G40" s="16">
        <v>246131</v>
      </c>
      <c r="H40" s="114"/>
      <c r="J40" s="112"/>
      <c r="K40" s="112"/>
      <c r="L40" s="11"/>
      <c r="M40" s="112"/>
      <c r="N40" s="112"/>
      <c r="O40" s="112"/>
      <c r="P40" s="112"/>
      <c r="Q40" s="112"/>
      <c r="R40" s="112"/>
      <c r="S40" s="112"/>
      <c r="T40" s="112"/>
      <c r="U40" s="112"/>
      <c r="V40" s="112"/>
      <c r="W40" s="112"/>
      <c r="X40" s="112"/>
      <c r="Y40" s="112"/>
    </row>
    <row r="41" spans="1:25" ht="23.95" customHeight="1">
      <c r="A41" s="110" t="s">
        <v>30</v>
      </c>
      <c r="C41" s="111">
        <v>24</v>
      </c>
      <c r="D41" s="111"/>
      <c r="E41" s="16">
        <v>273372</v>
      </c>
      <c r="F41" s="19"/>
      <c r="G41" s="16">
        <v>138150</v>
      </c>
      <c r="H41" s="114"/>
      <c r="J41" s="112"/>
      <c r="K41" s="112"/>
      <c r="L41" s="11"/>
      <c r="M41" s="112"/>
      <c r="N41" s="112"/>
      <c r="O41" s="112"/>
      <c r="P41" s="112"/>
      <c r="Q41" s="112"/>
      <c r="R41" s="112"/>
      <c r="S41" s="112"/>
      <c r="T41" s="112"/>
      <c r="U41" s="112"/>
      <c r="V41" s="112"/>
      <c r="W41" s="112"/>
      <c r="X41" s="112"/>
      <c r="Y41" s="112"/>
    </row>
    <row r="42" spans="1:25" ht="23.95" customHeight="1">
      <c r="A42" s="109" t="s">
        <v>31</v>
      </c>
      <c r="C42" s="111"/>
      <c r="D42" s="111"/>
      <c r="E42" s="30">
        <f>SUM(E30:E41)</f>
        <v>260516396</v>
      </c>
      <c r="F42" s="19"/>
      <c r="G42" s="30">
        <f>SUM(G30:G41)</f>
        <v>216379623</v>
      </c>
      <c r="H42" s="114"/>
      <c r="J42" s="112"/>
      <c r="K42" s="112"/>
      <c r="M42" s="112"/>
    </row>
    <row r="43" spans="1:25" ht="23.95" customHeight="1">
      <c r="A43" s="109" t="s">
        <v>61</v>
      </c>
      <c r="C43" s="116"/>
      <c r="D43" s="116"/>
      <c r="E43" s="16"/>
      <c r="F43" s="23"/>
      <c r="G43" s="16"/>
      <c r="J43" s="112"/>
      <c r="K43" s="112"/>
      <c r="L43" s="117"/>
      <c r="M43" s="112"/>
    </row>
    <row r="44" spans="1:25" ht="23.95" customHeight="1">
      <c r="A44" s="110" t="s">
        <v>32</v>
      </c>
      <c r="C44" s="111">
        <v>25</v>
      </c>
      <c r="D44" s="106"/>
      <c r="E44" s="16"/>
      <c r="F44" s="23"/>
      <c r="G44" s="16"/>
      <c r="J44" s="112"/>
      <c r="K44" s="112"/>
      <c r="M44" s="112"/>
    </row>
    <row r="45" spans="1:25" ht="23.95" customHeight="1">
      <c r="A45" s="118" t="s">
        <v>93</v>
      </c>
      <c r="C45" s="111"/>
      <c r="D45" s="111"/>
      <c r="E45" s="18"/>
      <c r="F45" s="26"/>
      <c r="G45" s="18"/>
      <c r="J45" s="112"/>
      <c r="K45" s="112"/>
      <c r="M45" s="112"/>
    </row>
    <row r="46" spans="1:25" ht="23.95" customHeight="1">
      <c r="A46" s="118" t="s">
        <v>63</v>
      </c>
      <c r="C46" s="111"/>
      <c r="D46" s="111"/>
      <c r="E46" s="18">
        <v>20000000</v>
      </c>
      <c r="F46" s="26"/>
      <c r="G46" s="18">
        <v>20000000</v>
      </c>
      <c r="J46" s="112"/>
      <c r="K46" s="112"/>
      <c r="M46" s="112"/>
      <c r="N46" s="112"/>
    </row>
    <row r="47" spans="1:25" ht="23.95" customHeight="1">
      <c r="A47" s="118" t="s">
        <v>92</v>
      </c>
      <c r="C47" s="111">
        <v>25</v>
      </c>
      <c r="D47" s="111"/>
      <c r="E47" s="18">
        <v>10598915</v>
      </c>
      <c r="F47" s="26"/>
      <c r="G47" s="18">
        <v>10598915</v>
      </c>
      <c r="J47" s="112"/>
      <c r="K47" s="112"/>
      <c r="M47" s="112"/>
      <c r="N47" s="112"/>
    </row>
    <row r="48" spans="1:25" ht="23.95" customHeight="1">
      <c r="A48" s="118" t="s">
        <v>74</v>
      </c>
      <c r="C48" s="111">
        <v>28</v>
      </c>
      <c r="D48" s="111"/>
      <c r="E48" s="18">
        <v>-2287852</v>
      </c>
      <c r="F48" s="27"/>
      <c r="G48" s="18">
        <v>-1457412</v>
      </c>
      <c r="J48" s="112"/>
      <c r="K48" s="112"/>
      <c r="M48" s="112"/>
      <c r="N48" s="112"/>
    </row>
    <row r="49" spans="1:13" ht="23.95" customHeight="1">
      <c r="A49" s="118" t="s">
        <v>33</v>
      </c>
      <c r="C49" s="111"/>
      <c r="D49" s="111"/>
      <c r="E49" s="18"/>
      <c r="F49" s="19"/>
      <c r="G49" s="18"/>
      <c r="I49" s="112"/>
      <c r="J49" s="112"/>
      <c r="K49" s="112"/>
      <c r="M49" s="112"/>
    </row>
    <row r="50" spans="1:13" ht="23.95" customHeight="1">
      <c r="A50" s="118" t="s">
        <v>109</v>
      </c>
      <c r="C50" s="111">
        <v>26</v>
      </c>
      <c r="D50" s="111"/>
      <c r="E50" s="18">
        <v>979000</v>
      </c>
      <c r="F50" s="19"/>
      <c r="G50" s="18">
        <v>924300</v>
      </c>
      <c r="I50" s="112"/>
      <c r="J50" s="112"/>
      <c r="K50" s="112"/>
      <c r="M50" s="112"/>
    </row>
    <row r="51" spans="1:13" ht="23.95" customHeight="1">
      <c r="A51" s="118" t="s">
        <v>34</v>
      </c>
      <c r="C51" s="116"/>
      <c r="D51" s="116"/>
      <c r="E51" s="18">
        <v>6039690</v>
      </c>
      <c r="F51" s="29"/>
      <c r="G51" s="18">
        <v>5033236</v>
      </c>
      <c r="I51" s="112"/>
      <c r="J51" s="117"/>
      <c r="K51" s="112"/>
      <c r="M51" s="112"/>
    </row>
    <row r="52" spans="1:13" ht="23.95" customHeight="1">
      <c r="A52" s="109" t="s">
        <v>51</v>
      </c>
      <c r="C52" s="106"/>
      <c r="D52" s="106"/>
      <c r="E52" s="30">
        <f>SUM(E46:E51)</f>
        <v>35329753</v>
      </c>
      <c r="F52" s="19"/>
      <c r="G52" s="30">
        <f>SUM(G46:G51)</f>
        <v>35099039</v>
      </c>
      <c r="I52" s="112"/>
      <c r="J52" s="112"/>
      <c r="K52" s="112"/>
      <c r="M52" s="112"/>
    </row>
    <row r="53" spans="1:13" ht="23.95" customHeight="1" thickBot="1">
      <c r="A53" s="109" t="s">
        <v>62</v>
      </c>
      <c r="C53" s="106"/>
      <c r="D53" s="106"/>
      <c r="E53" s="25">
        <f>SUM(E52,E42)</f>
        <v>295846149</v>
      </c>
      <c r="F53" s="19"/>
      <c r="G53" s="25">
        <f>SUM(G52,G42)</f>
        <v>251478662</v>
      </c>
      <c r="J53" s="112"/>
      <c r="K53" s="112"/>
      <c r="M53" s="112"/>
    </row>
    <row r="54" spans="1:13" ht="23.95" customHeight="1" thickTop="1">
      <c r="A54" s="110"/>
      <c r="C54" s="106"/>
      <c r="D54" s="106"/>
      <c r="E54" s="16">
        <f>E53-E20</f>
        <v>0</v>
      </c>
      <c r="F54" s="27"/>
      <c r="G54" s="16">
        <f>G53-G20</f>
        <v>0</v>
      </c>
      <c r="J54" s="112"/>
      <c r="K54" s="112"/>
      <c r="M54" s="112"/>
    </row>
    <row r="55" spans="1:13" ht="23.95" customHeight="1">
      <c r="A55" s="110" t="s">
        <v>4</v>
      </c>
      <c r="C55" s="106"/>
      <c r="D55" s="106"/>
      <c r="E55" s="31"/>
      <c r="F55" s="31"/>
      <c r="J55" s="112"/>
      <c r="K55" s="112"/>
      <c r="M55" s="112"/>
    </row>
    <row r="56" spans="1:13" ht="23.95" customHeight="1">
      <c r="E56" s="31"/>
      <c r="F56" s="31"/>
    </row>
    <row r="57" spans="1:13" ht="23.95" customHeight="1">
      <c r="A57" s="119"/>
      <c r="E57" s="31"/>
      <c r="F57" s="31"/>
    </row>
    <row r="58" spans="1:13" ht="23.95" customHeight="1">
      <c r="A58" s="102"/>
      <c r="E58" s="31"/>
      <c r="F58" s="31"/>
    </row>
    <row r="59" spans="1:13" ht="23.95" customHeight="1">
      <c r="B59" s="106" t="s">
        <v>1</v>
      </c>
      <c r="E59" s="31"/>
      <c r="F59" s="31"/>
    </row>
    <row r="60" spans="1:13" s="102" customFormat="1" ht="23.95" customHeight="1">
      <c r="A60" s="119"/>
      <c r="B60" s="106"/>
      <c r="C60" s="33"/>
      <c r="D60" s="33"/>
      <c r="E60" s="21"/>
      <c r="F60" s="21"/>
      <c r="G60" s="34"/>
    </row>
    <row r="61" spans="1:13" ht="23.95" customHeight="1">
      <c r="E61" s="23"/>
      <c r="F61" s="23"/>
    </row>
    <row r="62" spans="1:13" ht="23.95" customHeight="1">
      <c r="C62" s="106"/>
      <c r="D62" s="106"/>
      <c r="E62" s="23"/>
      <c r="F62" s="23"/>
      <c r="G62" s="106"/>
    </row>
    <row r="63" spans="1:13" ht="23.95" customHeight="1">
      <c r="C63" s="106"/>
      <c r="D63" s="106"/>
      <c r="E63" s="23"/>
      <c r="F63" s="23"/>
      <c r="G63" s="106"/>
    </row>
    <row r="64" spans="1:13" ht="23.95" customHeight="1">
      <c r="C64" s="106"/>
      <c r="D64" s="106"/>
      <c r="E64" s="23"/>
      <c r="F64" s="23"/>
      <c r="G64" s="106"/>
    </row>
    <row r="65" spans="3:7" ht="23.95" customHeight="1">
      <c r="C65" s="106"/>
      <c r="D65" s="106"/>
      <c r="E65" s="23"/>
      <c r="F65" s="23"/>
      <c r="G65" s="106"/>
    </row>
    <row r="66" spans="3:7" ht="23.95" customHeight="1">
      <c r="C66" s="106"/>
      <c r="D66" s="106"/>
      <c r="E66" s="23"/>
      <c r="F66" s="23"/>
      <c r="G66" s="106"/>
    </row>
    <row r="67" spans="3:7" ht="23.95" customHeight="1">
      <c r="C67" s="106"/>
      <c r="D67" s="106"/>
      <c r="E67" s="23"/>
      <c r="F67" s="23"/>
      <c r="G67" s="106"/>
    </row>
    <row r="68" spans="3:7" ht="23.95" customHeight="1">
      <c r="C68" s="106"/>
      <c r="D68" s="106"/>
      <c r="E68" s="23"/>
      <c r="F68" s="23"/>
      <c r="G68" s="106"/>
    </row>
    <row r="69" spans="3:7" ht="23.95" customHeight="1">
      <c r="C69" s="106"/>
      <c r="D69" s="106"/>
      <c r="E69" s="23"/>
      <c r="F69" s="23"/>
      <c r="G69" s="106"/>
    </row>
    <row r="70" spans="3:7" ht="23.95" customHeight="1">
      <c r="C70" s="106"/>
      <c r="D70" s="106"/>
      <c r="E70" s="23"/>
      <c r="F70" s="23"/>
      <c r="G70" s="106"/>
    </row>
    <row r="71" spans="3:7" ht="23.95" customHeight="1">
      <c r="C71" s="106"/>
      <c r="D71" s="106"/>
      <c r="E71" s="23"/>
      <c r="F71" s="23"/>
      <c r="G71" s="106"/>
    </row>
    <row r="72" spans="3:7" ht="23.95" customHeight="1">
      <c r="C72" s="106"/>
      <c r="D72" s="106"/>
      <c r="E72" s="23"/>
      <c r="F72" s="23"/>
      <c r="G72" s="106"/>
    </row>
    <row r="73" spans="3:7" ht="23.95" customHeight="1">
      <c r="C73" s="106"/>
      <c r="D73" s="106"/>
      <c r="E73" s="23"/>
      <c r="F73" s="23"/>
      <c r="G73" s="106"/>
    </row>
    <row r="74" spans="3:7" ht="23.95" customHeight="1">
      <c r="C74" s="106"/>
      <c r="D74" s="106"/>
      <c r="E74" s="23"/>
      <c r="F74" s="23"/>
      <c r="G74" s="106"/>
    </row>
    <row r="75" spans="3:7" ht="23.95" customHeight="1">
      <c r="C75" s="106"/>
      <c r="D75" s="106"/>
      <c r="E75" s="23"/>
      <c r="F75" s="23"/>
      <c r="G75" s="106"/>
    </row>
    <row r="76" spans="3:7" ht="23.95" customHeight="1">
      <c r="C76" s="106"/>
      <c r="D76" s="106"/>
      <c r="E76" s="23"/>
      <c r="F76" s="23"/>
      <c r="G76" s="106"/>
    </row>
    <row r="77" spans="3:7" ht="23.95" customHeight="1">
      <c r="C77" s="106"/>
      <c r="D77" s="106"/>
      <c r="E77" s="23"/>
      <c r="F77" s="23"/>
      <c r="G77" s="106"/>
    </row>
    <row r="78" spans="3:7" ht="23.95" customHeight="1">
      <c r="C78" s="106"/>
      <c r="D78" s="106"/>
      <c r="E78" s="23"/>
      <c r="F78" s="23"/>
      <c r="G78" s="106"/>
    </row>
    <row r="79" spans="3:7" ht="23.95" customHeight="1">
      <c r="C79" s="106"/>
      <c r="D79" s="106"/>
      <c r="E79" s="23"/>
      <c r="F79" s="23"/>
      <c r="G79" s="106"/>
    </row>
    <row r="80" spans="3:7" ht="23.95" customHeight="1">
      <c r="C80" s="106"/>
      <c r="D80" s="106"/>
      <c r="E80" s="23"/>
      <c r="F80" s="23"/>
      <c r="G80" s="106"/>
    </row>
    <row r="81" spans="3:7" ht="23.95" customHeight="1">
      <c r="C81" s="106"/>
      <c r="D81" s="106"/>
      <c r="E81" s="23"/>
      <c r="F81" s="23"/>
      <c r="G81" s="106"/>
    </row>
    <row r="82" spans="3:7" ht="23.95" customHeight="1">
      <c r="C82" s="106"/>
      <c r="D82" s="106"/>
      <c r="E82" s="23"/>
      <c r="F82" s="23"/>
      <c r="G82" s="106"/>
    </row>
    <row r="83" spans="3:7" ht="23.95" customHeight="1">
      <c r="C83" s="106"/>
      <c r="D83" s="106"/>
      <c r="E83" s="23"/>
      <c r="F83" s="23"/>
      <c r="G83" s="106"/>
    </row>
    <row r="84" spans="3:7" ht="23.95" customHeight="1">
      <c r="C84" s="106"/>
      <c r="D84" s="106"/>
      <c r="E84" s="23"/>
      <c r="F84" s="23"/>
      <c r="G84" s="106"/>
    </row>
    <row r="85" spans="3:7" ht="23.95" customHeight="1">
      <c r="C85" s="106"/>
      <c r="D85" s="106"/>
      <c r="E85" s="23"/>
      <c r="F85" s="23"/>
      <c r="G85" s="106"/>
    </row>
    <row r="86" spans="3:7" ht="23.95" customHeight="1">
      <c r="C86" s="106"/>
      <c r="D86" s="106"/>
      <c r="E86" s="23"/>
      <c r="F86" s="23"/>
      <c r="G86" s="106"/>
    </row>
    <row r="87" spans="3:7" ht="23.95" customHeight="1">
      <c r="C87" s="106"/>
      <c r="D87" s="106"/>
      <c r="E87" s="23"/>
      <c r="F87" s="23"/>
      <c r="G87" s="106"/>
    </row>
    <row r="88" spans="3:7" ht="23.95" customHeight="1">
      <c r="C88" s="106"/>
      <c r="D88" s="106"/>
      <c r="E88" s="23"/>
      <c r="F88" s="23"/>
      <c r="G88" s="106"/>
    </row>
    <row r="89" spans="3:7" ht="23.95" customHeight="1">
      <c r="C89" s="106"/>
      <c r="D89" s="106"/>
      <c r="E89" s="23"/>
      <c r="F89" s="23"/>
      <c r="G89" s="106"/>
    </row>
    <row r="90" spans="3:7" ht="23.95" customHeight="1">
      <c r="C90" s="106"/>
      <c r="D90" s="106"/>
      <c r="E90" s="23"/>
      <c r="F90" s="23"/>
      <c r="G90" s="106"/>
    </row>
    <row r="91" spans="3:7" ht="23.95" customHeight="1">
      <c r="C91" s="106"/>
      <c r="D91" s="106"/>
      <c r="E91" s="23"/>
      <c r="F91" s="23"/>
      <c r="G91" s="106"/>
    </row>
    <row r="92" spans="3:7" ht="23.95" customHeight="1">
      <c r="C92" s="106"/>
      <c r="D92" s="106"/>
      <c r="E92" s="23"/>
      <c r="F92" s="23"/>
      <c r="G92" s="106"/>
    </row>
    <row r="93" spans="3:7" ht="23.95" customHeight="1">
      <c r="C93" s="106"/>
      <c r="D93" s="106"/>
      <c r="E93" s="23"/>
      <c r="F93" s="23"/>
      <c r="G93" s="106"/>
    </row>
    <row r="94" spans="3:7" ht="23.95" customHeight="1">
      <c r="C94" s="106"/>
      <c r="D94" s="106"/>
      <c r="E94" s="23"/>
      <c r="F94" s="23"/>
      <c r="G94" s="106"/>
    </row>
    <row r="95" spans="3:7" ht="23.95" customHeight="1">
      <c r="C95" s="106"/>
      <c r="D95" s="106"/>
      <c r="E95" s="23"/>
      <c r="F95" s="23"/>
      <c r="G95" s="106"/>
    </row>
    <row r="96" spans="3:7" ht="23.95" customHeight="1">
      <c r="C96" s="106"/>
      <c r="D96" s="106"/>
      <c r="E96" s="23"/>
      <c r="F96" s="23"/>
      <c r="G96" s="106"/>
    </row>
    <row r="97" spans="3:7" ht="23.95" customHeight="1">
      <c r="C97" s="106"/>
      <c r="D97" s="106"/>
      <c r="E97" s="23"/>
      <c r="F97" s="23"/>
      <c r="G97" s="106"/>
    </row>
    <row r="98" spans="3:7" ht="23.95" customHeight="1">
      <c r="C98" s="106"/>
      <c r="D98" s="106"/>
      <c r="E98" s="23"/>
      <c r="F98" s="23"/>
      <c r="G98" s="106"/>
    </row>
    <row r="99" spans="3:7" ht="23.95" customHeight="1">
      <c r="C99" s="106"/>
      <c r="D99" s="106"/>
      <c r="E99" s="23"/>
      <c r="F99" s="23"/>
      <c r="G99" s="106"/>
    </row>
    <row r="100" spans="3:7" ht="23.95" customHeight="1">
      <c r="C100" s="106"/>
      <c r="D100" s="106"/>
      <c r="E100" s="23"/>
      <c r="F100" s="23"/>
      <c r="G100" s="106"/>
    </row>
    <row r="101" spans="3:7" ht="23.95" customHeight="1">
      <c r="C101" s="106"/>
      <c r="D101" s="106"/>
      <c r="E101" s="23"/>
      <c r="F101" s="23"/>
      <c r="G101" s="106"/>
    </row>
    <row r="102" spans="3:7" ht="23.95" customHeight="1">
      <c r="C102" s="106"/>
      <c r="D102" s="106"/>
      <c r="E102" s="23"/>
      <c r="F102" s="23"/>
      <c r="G102" s="106"/>
    </row>
    <row r="103" spans="3:7" ht="23.95" customHeight="1">
      <c r="C103" s="106"/>
      <c r="D103" s="106"/>
      <c r="E103" s="23"/>
      <c r="F103" s="23"/>
      <c r="G103" s="106"/>
    </row>
    <row r="104" spans="3:7" ht="23.95" customHeight="1">
      <c r="C104" s="106"/>
      <c r="D104" s="106"/>
      <c r="E104" s="23"/>
      <c r="F104" s="23"/>
      <c r="G104" s="106"/>
    </row>
    <row r="105" spans="3:7" ht="23.95" customHeight="1">
      <c r="C105" s="106"/>
      <c r="D105" s="106"/>
      <c r="E105" s="23"/>
      <c r="F105" s="23"/>
      <c r="G105" s="106"/>
    </row>
    <row r="106" spans="3:7" ht="23.95" customHeight="1">
      <c r="C106" s="106"/>
      <c r="D106" s="106"/>
      <c r="E106" s="23"/>
      <c r="F106" s="23"/>
      <c r="G106" s="106"/>
    </row>
    <row r="107" spans="3:7" ht="23.95" customHeight="1">
      <c r="C107" s="106"/>
      <c r="D107" s="106"/>
      <c r="E107" s="23"/>
      <c r="F107" s="23"/>
      <c r="G107" s="106"/>
    </row>
    <row r="108" spans="3:7" ht="23.95" customHeight="1">
      <c r="C108" s="106"/>
      <c r="D108" s="106"/>
      <c r="E108" s="23"/>
      <c r="F108" s="23"/>
      <c r="G108" s="106"/>
    </row>
    <row r="109" spans="3:7" ht="23.95" customHeight="1">
      <c r="C109" s="106"/>
      <c r="D109" s="106"/>
      <c r="E109" s="23"/>
      <c r="F109" s="23"/>
      <c r="G109" s="106"/>
    </row>
    <row r="110" spans="3:7" ht="23.95" customHeight="1">
      <c r="C110" s="106"/>
      <c r="D110" s="106"/>
      <c r="E110" s="23"/>
      <c r="F110" s="23"/>
      <c r="G110" s="106"/>
    </row>
    <row r="111" spans="3:7" ht="23.95" customHeight="1">
      <c r="C111" s="106"/>
      <c r="D111" s="106"/>
      <c r="E111" s="23"/>
      <c r="F111" s="23"/>
      <c r="G111" s="106"/>
    </row>
    <row r="112" spans="3:7" ht="23.95" customHeight="1">
      <c r="C112" s="106"/>
      <c r="D112" s="106"/>
      <c r="E112" s="23"/>
      <c r="F112" s="23"/>
      <c r="G112" s="106"/>
    </row>
    <row r="113" spans="3:7" ht="23.95" customHeight="1">
      <c r="C113" s="106"/>
      <c r="D113" s="106"/>
      <c r="E113" s="23"/>
      <c r="F113" s="23"/>
      <c r="G113" s="106"/>
    </row>
    <row r="114" spans="3:7" ht="23.95" customHeight="1">
      <c r="C114" s="106"/>
      <c r="D114" s="106"/>
      <c r="E114" s="23"/>
      <c r="F114" s="23"/>
      <c r="G114" s="106"/>
    </row>
    <row r="115" spans="3:7" ht="23.95" customHeight="1">
      <c r="C115" s="106"/>
      <c r="D115" s="106"/>
      <c r="E115" s="23"/>
      <c r="F115" s="23"/>
      <c r="G115" s="106"/>
    </row>
    <row r="116" spans="3:7" ht="23.95" customHeight="1">
      <c r="C116" s="106"/>
      <c r="D116" s="106"/>
      <c r="E116" s="23"/>
      <c r="F116" s="23"/>
      <c r="G116" s="106"/>
    </row>
    <row r="117" spans="3:7" ht="23.95" customHeight="1">
      <c r="C117" s="106"/>
      <c r="D117" s="106"/>
      <c r="E117" s="23"/>
      <c r="F117" s="23"/>
      <c r="G117" s="106"/>
    </row>
    <row r="118" spans="3:7" ht="23.95" customHeight="1">
      <c r="C118" s="106"/>
      <c r="D118" s="106"/>
      <c r="E118" s="23"/>
      <c r="F118" s="23"/>
      <c r="G118" s="106"/>
    </row>
    <row r="119" spans="3:7" ht="23.95" customHeight="1">
      <c r="C119" s="106"/>
      <c r="D119" s="106"/>
      <c r="E119" s="23"/>
      <c r="F119" s="23"/>
      <c r="G119" s="106"/>
    </row>
    <row r="120" spans="3:7" ht="23.95" customHeight="1">
      <c r="C120" s="106"/>
      <c r="D120" s="106"/>
      <c r="E120" s="23"/>
      <c r="F120" s="23"/>
      <c r="G120" s="106"/>
    </row>
    <row r="121" spans="3:7" ht="23.95" customHeight="1">
      <c r="C121" s="106"/>
      <c r="D121" s="106"/>
      <c r="E121" s="23"/>
      <c r="F121" s="23"/>
      <c r="G121" s="106"/>
    </row>
    <row r="122" spans="3:7" ht="23.95" customHeight="1">
      <c r="C122" s="106"/>
      <c r="D122" s="106"/>
      <c r="E122" s="23"/>
      <c r="F122" s="23"/>
      <c r="G122" s="106"/>
    </row>
    <row r="123" spans="3:7" ht="23.95" customHeight="1">
      <c r="C123" s="106"/>
      <c r="D123" s="106"/>
      <c r="E123" s="23"/>
      <c r="F123" s="23"/>
      <c r="G123" s="106"/>
    </row>
    <row r="124" spans="3:7" ht="23.95" customHeight="1">
      <c r="C124" s="106"/>
      <c r="D124" s="106"/>
      <c r="E124" s="23"/>
      <c r="F124" s="23"/>
      <c r="G124" s="106"/>
    </row>
    <row r="125" spans="3:7" ht="23.95" customHeight="1">
      <c r="C125" s="106"/>
      <c r="D125" s="106"/>
      <c r="E125" s="23"/>
      <c r="F125" s="23"/>
      <c r="G125" s="106"/>
    </row>
    <row r="126" spans="3:7" ht="23.95" customHeight="1">
      <c r="C126" s="106"/>
      <c r="D126" s="106"/>
      <c r="E126" s="23"/>
      <c r="F126" s="23"/>
      <c r="G126" s="106"/>
    </row>
    <row r="127" spans="3:7" ht="23.95" customHeight="1">
      <c r="C127" s="106"/>
      <c r="D127" s="106"/>
      <c r="E127" s="23"/>
      <c r="F127" s="23"/>
      <c r="G127" s="106"/>
    </row>
    <row r="128" spans="3:7" ht="23.95" customHeight="1">
      <c r="C128" s="106"/>
      <c r="D128" s="106"/>
      <c r="E128" s="23"/>
      <c r="F128" s="23"/>
      <c r="G128" s="106"/>
    </row>
    <row r="129" spans="3:7" ht="23.95" customHeight="1">
      <c r="C129" s="106"/>
      <c r="D129" s="106"/>
      <c r="E129" s="23"/>
      <c r="F129" s="23"/>
      <c r="G129" s="106"/>
    </row>
    <row r="130" spans="3:7" ht="23.95" customHeight="1">
      <c r="C130" s="106"/>
      <c r="D130" s="106"/>
      <c r="E130" s="23"/>
      <c r="F130" s="23"/>
      <c r="G130" s="106"/>
    </row>
    <row r="131" spans="3:7" ht="23.95" customHeight="1">
      <c r="C131" s="106"/>
      <c r="D131" s="106"/>
      <c r="E131" s="23"/>
      <c r="F131" s="23"/>
      <c r="G131" s="106"/>
    </row>
    <row r="132" spans="3:7" ht="23.95" customHeight="1">
      <c r="C132" s="106"/>
      <c r="D132" s="106"/>
      <c r="E132" s="23"/>
      <c r="F132" s="23"/>
      <c r="G132" s="106"/>
    </row>
    <row r="133" spans="3:7" ht="23.95" customHeight="1">
      <c r="C133" s="106"/>
      <c r="D133" s="106"/>
      <c r="E133" s="23"/>
      <c r="F133" s="23"/>
      <c r="G133" s="106"/>
    </row>
    <row r="134" spans="3:7" ht="23.95" customHeight="1">
      <c r="C134" s="106"/>
      <c r="D134" s="106"/>
      <c r="E134" s="23"/>
      <c r="F134" s="23"/>
      <c r="G134" s="106"/>
    </row>
    <row r="135" spans="3:7" ht="23.95" customHeight="1">
      <c r="C135" s="106"/>
      <c r="D135" s="106"/>
      <c r="E135" s="23"/>
      <c r="F135" s="23"/>
      <c r="G135" s="106"/>
    </row>
    <row r="136" spans="3:7" ht="23.95" customHeight="1">
      <c r="C136" s="106"/>
      <c r="D136" s="106"/>
      <c r="E136" s="23"/>
      <c r="F136" s="23"/>
      <c r="G136" s="106"/>
    </row>
    <row r="137" spans="3:7" ht="23.95" customHeight="1">
      <c r="C137" s="106"/>
      <c r="D137" s="106"/>
      <c r="E137" s="23"/>
      <c r="F137" s="23"/>
      <c r="G137" s="106"/>
    </row>
    <row r="138" spans="3:7" ht="23.95" customHeight="1">
      <c r="C138" s="106"/>
      <c r="D138" s="106"/>
      <c r="E138" s="23"/>
      <c r="F138" s="23"/>
      <c r="G138" s="106"/>
    </row>
    <row r="139" spans="3:7" ht="23.95" customHeight="1">
      <c r="C139" s="106"/>
      <c r="D139" s="106"/>
      <c r="E139" s="23"/>
      <c r="F139" s="23"/>
      <c r="G139" s="106"/>
    </row>
    <row r="140" spans="3:7" ht="23.95" customHeight="1">
      <c r="C140" s="106"/>
      <c r="D140" s="106"/>
      <c r="E140" s="23"/>
      <c r="F140" s="23"/>
      <c r="G140" s="106"/>
    </row>
    <row r="141" spans="3:7" ht="23.95" customHeight="1">
      <c r="C141" s="106"/>
      <c r="D141" s="106"/>
      <c r="E141" s="23"/>
      <c r="F141" s="23"/>
      <c r="G141" s="106"/>
    </row>
    <row r="142" spans="3:7" ht="23.95" customHeight="1">
      <c r="C142" s="106"/>
      <c r="D142" s="106"/>
      <c r="E142" s="23"/>
      <c r="F142" s="23"/>
      <c r="G142" s="106"/>
    </row>
    <row r="143" spans="3:7" ht="23.95" customHeight="1">
      <c r="C143" s="106"/>
      <c r="D143" s="106"/>
      <c r="E143" s="23"/>
      <c r="F143" s="23"/>
      <c r="G143" s="106"/>
    </row>
    <row r="144" spans="3:7" ht="23.95" customHeight="1">
      <c r="C144" s="106"/>
      <c r="D144" s="106"/>
      <c r="E144" s="23"/>
      <c r="F144" s="23"/>
      <c r="G144" s="106"/>
    </row>
    <row r="145" spans="3:7" ht="23.95" customHeight="1">
      <c r="C145" s="106"/>
      <c r="D145" s="106"/>
      <c r="E145" s="23"/>
      <c r="F145" s="23"/>
      <c r="G145" s="106"/>
    </row>
    <row r="146" spans="3:7" ht="23.95" customHeight="1">
      <c r="C146" s="106"/>
      <c r="D146" s="106"/>
      <c r="E146" s="23"/>
      <c r="F146" s="23"/>
      <c r="G146" s="106"/>
    </row>
    <row r="147" spans="3:7" ht="23.95" customHeight="1">
      <c r="C147" s="106"/>
      <c r="D147" s="106"/>
      <c r="E147" s="23"/>
      <c r="F147" s="23"/>
      <c r="G147" s="106"/>
    </row>
    <row r="148" spans="3:7" ht="23.95" customHeight="1">
      <c r="C148" s="106"/>
      <c r="D148" s="106"/>
      <c r="E148" s="23"/>
      <c r="F148" s="23"/>
      <c r="G148" s="106"/>
    </row>
    <row r="149" spans="3:7" ht="23.95" customHeight="1">
      <c r="C149" s="106"/>
      <c r="D149" s="106"/>
      <c r="E149" s="23"/>
      <c r="F149" s="23"/>
      <c r="G149" s="106"/>
    </row>
    <row r="150" spans="3:7" ht="23.95" customHeight="1">
      <c r="C150" s="106"/>
      <c r="D150" s="106"/>
      <c r="E150" s="23"/>
      <c r="F150" s="23"/>
      <c r="G150" s="106"/>
    </row>
    <row r="151" spans="3:7" ht="23.95" customHeight="1">
      <c r="C151" s="106"/>
      <c r="D151" s="106"/>
      <c r="E151" s="23"/>
      <c r="F151" s="23"/>
      <c r="G151" s="106"/>
    </row>
    <row r="152" spans="3:7" ht="23.95" customHeight="1">
      <c r="C152" s="106"/>
      <c r="D152" s="106"/>
      <c r="E152" s="23"/>
      <c r="F152" s="23"/>
      <c r="G152" s="106"/>
    </row>
    <row r="153" spans="3:7" ht="23.95" customHeight="1">
      <c r="C153" s="106"/>
      <c r="D153" s="106"/>
      <c r="E153" s="23"/>
      <c r="F153" s="23"/>
      <c r="G153" s="106"/>
    </row>
    <row r="154" spans="3:7" ht="23.95" customHeight="1">
      <c r="C154" s="106"/>
      <c r="D154" s="106"/>
      <c r="E154" s="23"/>
      <c r="F154" s="23"/>
      <c r="G154" s="106"/>
    </row>
    <row r="155" spans="3:7" ht="23.95" customHeight="1">
      <c r="C155" s="106"/>
      <c r="D155" s="106"/>
      <c r="E155" s="23"/>
      <c r="F155" s="23"/>
      <c r="G155" s="106"/>
    </row>
    <row r="156" spans="3:7" ht="23.95" customHeight="1">
      <c r="C156" s="106"/>
      <c r="D156" s="106"/>
      <c r="E156" s="23"/>
      <c r="F156" s="23"/>
      <c r="G156" s="106"/>
    </row>
    <row r="157" spans="3:7" ht="23.95" customHeight="1">
      <c r="C157" s="106"/>
      <c r="D157" s="106"/>
      <c r="E157" s="23"/>
      <c r="F157" s="23"/>
      <c r="G157" s="106"/>
    </row>
    <row r="158" spans="3:7" ht="23.95" customHeight="1">
      <c r="C158" s="106"/>
      <c r="D158" s="106"/>
      <c r="E158" s="23"/>
      <c r="F158" s="23"/>
      <c r="G158" s="106"/>
    </row>
    <row r="159" spans="3:7" ht="23.95" customHeight="1">
      <c r="C159" s="106"/>
      <c r="D159" s="106"/>
      <c r="E159" s="23"/>
      <c r="F159" s="23"/>
      <c r="G159" s="106"/>
    </row>
    <row r="160" spans="3:7" ht="23.95" customHeight="1">
      <c r="C160" s="106"/>
      <c r="D160" s="106"/>
      <c r="E160" s="23"/>
      <c r="F160" s="23"/>
      <c r="G160" s="106"/>
    </row>
    <row r="161" spans="3:7" ht="23.95" customHeight="1">
      <c r="C161" s="106"/>
      <c r="D161" s="106"/>
      <c r="E161" s="23"/>
      <c r="F161" s="23"/>
      <c r="G161" s="106"/>
    </row>
    <row r="162" spans="3:7" ht="23.95" customHeight="1">
      <c r="C162" s="106"/>
      <c r="D162" s="106"/>
      <c r="E162" s="23"/>
      <c r="F162" s="23"/>
      <c r="G162" s="106"/>
    </row>
    <row r="163" spans="3:7" ht="23.95" customHeight="1">
      <c r="C163" s="106"/>
      <c r="D163" s="106"/>
      <c r="E163" s="23"/>
      <c r="F163" s="23"/>
      <c r="G163" s="106"/>
    </row>
    <row r="164" spans="3:7" ht="23.95" customHeight="1">
      <c r="C164" s="106"/>
      <c r="D164" s="106"/>
      <c r="E164" s="23"/>
      <c r="F164" s="23"/>
      <c r="G164" s="106"/>
    </row>
    <row r="165" spans="3:7" ht="23.95" customHeight="1">
      <c r="C165" s="106"/>
      <c r="D165" s="106"/>
      <c r="E165" s="23"/>
      <c r="F165" s="23"/>
      <c r="G165" s="106"/>
    </row>
    <row r="166" spans="3:7" ht="23.95" customHeight="1">
      <c r="C166" s="106"/>
      <c r="D166" s="106"/>
      <c r="E166" s="23"/>
      <c r="F166" s="23"/>
      <c r="G166" s="106"/>
    </row>
    <row r="167" spans="3:7" ht="23.95" customHeight="1">
      <c r="C167" s="106"/>
      <c r="D167" s="106"/>
      <c r="E167" s="23"/>
      <c r="F167" s="23"/>
      <c r="G167" s="106"/>
    </row>
    <row r="168" spans="3:7" ht="23.95" customHeight="1">
      <c r="C168" s="106"/>
      <c r="D168" s="106"/>
      <c r="E168" s="23"/>
      <c r="F168" s="23"/>
      <c r="G168" s="106"/>
    </row>
    <row r="169" spans="3:7" ht="23.95" customHeight="1">
      <c r="C169" s="106"/>
      <c r="D169" s="106"/>
      <c r="E169" s="23"/>
      <c r="F169" s="23"/>
      <c r="G169" s="106"/>
    </row>
    <row r="170" spans="3:7" ht="23.95" customHeight="1">
      <c r="C170" s="106"/>
      <c r="D170" s="106"/>
      <c r="E170" s="23"/>
      <c r="F170" s="23"/>
      <c r="G170" s="106"/>
    </row>
    <row r="171" spans="3:7" ht="23.95" customHeight="1">
      <c r="C171" s="106"/>
      <c r="D171" s="106"/>
      <c r="E171" s="23"/>
      <c r="F171" s="23"/>
      <c r="G171" s="106"/>
    </row>
    <row r="172" spans="3:7" ht="23.95" customHeight="1">
      <c r="C172" s="106"/>
      <c r="D172" s="106"/>
      <c r="E172" s="23"/>
      <c r="F172" s="23"/>
      <c r="G172" s="106"/>
    </row>
    <row r="173" spans="3:7" ht="23.95" customHeight="1">
      <c r="C173" s="106"/>
      <c r="D173" s="106"/>
      <c r="E173" s="23"/>
      <c r="F173" s="23"/>
      <c r="G173" s="106"/>
    </row>
  </sheetData>
  <phoneticPr fontId="0" type="noConversion"/>
  <printOptions horizontalCentered="1" gridLinesSet="0"/>
  <pageMargins left="0.86614173228346458" right="0.39370078740157483" top="0.9055118110236221" bottom="0" header="0.19685039370078741" footer="0.19685039370078741"/>
  <pageSetup paperSize="9" scale="80" fitToHeight="0" orientation="portrait" r:id="rId1"/>
  <headerFooter alignWithMargins="0"/>
  <rowBreaks count="1" manualBreakCount="1">
    <brk id="2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0"/>
  <sheetViews>
    <sheetView showGridLines="0" view="pageBreakPreview" topLeftCell="A19" zoomScale="60" zoomScaleNormal="70" workbookViewId="0">
      <selection activeCell="B34" sqref="B34"/>
    </sheetView>
  </sheetViews>
  <sheetFormatPr defaultColWidth="10.77734375" defaultRowHeight="23.95" customHeight="1"/>
  <cols>
    <col min="1" max="1" width="51.5546875" style="10" customWidth="1"/>
    <col min="2" max="2" width="11.21875" style="10" customWidth="1"/>
    <col min="3" max="3" width="9.21875" style="20" bestFit="1" customWidth="1"/>
    <col min="4" max="4" width="1.21875" style="20" customWidth="1"/>
    <col min="5" max="5" width="16.77734375" style="11" customWidth="1"/>
    <col min="6" max="6" width="1.21875" style="11" customWidth="1"/>
    <col min="7" max="7" width="16.77734375" style="5" customWidth="1"/>
    <col min="8" max="8" width="1.44140625" style="10" customWidth="1"/>
    <col min="9" max="9" width="2.5546875" style="10" customWidth="1"/>
    <col min="10" max="10" width="11" style="10" bestFit="1" customWidth="1"/>
    <col min="11" max="11" width="2.5546875" style="10" customWidth="1"/>
    <col min="12" max="12" width="10.77734375" style="10"/>
    <col min="13" max="13" width="2.5546875" style="10" customWidth="1"/>
    <col min="14" max="16384" width="10.77734375" style="10"/>
  </cols>
  <sheetData>
    <row r="1" spans="1:7" ht="23.95" customHeight="1">
      <c r="A1" s="2" t="s">
        <v>86</v>
      </c>
      <c r="B1" s="3"/>
      <c r="C1" s="4"/>
      <c r="D1" s="4"/>
      <c r="E1" s="6"/>
      <c r="F1" s="6"/>
    </row>
    <row r="2" spans="1:7" ht="23.95" customHeight="1">
      <c r="A2" s="8" t="s">
        <v>41</v>
      </c>
      <c r="B2" s="3"/>
      <c r="C2" s="9"/>
      <c r="D2" s="9"/>
      <c r="E2" s="41"/>
      <c r="F2" s="42"/>
      <c r="G2" s="41"/>
    </row>
    <row r="3" spans="1:7" ht="23.95" customHeight="1">
      <c r="A3" s="8" t="s">
        <v>165</v>
      </c>
      <c r="B3" s="35"/>
      <c r="C3" s="36"/>
      <c r="D3" s="36"/>
      <c r="E3" s="44"/>
      <c r="F3" s="43"/>
      <c r="G3" s="44"/>
    </row>
    <row r="4" spans="1:7" ht="23.95" customHeight="1">
      <c r="A4" s="8"/>
      <c r="C4" s="5"/>
      <c r="D4" s="5"/>
      <c r="E4" s="41"/>
      <c r="F4" s="37"/>
      <c r="G4" s="41" t="s">
        <v>69</v>
      </c>
    </row>
    <row r="5" spans="1:7" ht="23.95" customHeight="1">
      <c r="A5" s="35"/>
      <c r="C5" s="12" t="s">
        <v>0</v>
      </c>
      <c r="D5" s="86"/>
      <c r="E5" s="45" t="s">
        <v>158</v>
      </c>
      <c r="F5" s="46"/>
      <c r="G5" s="45" t="s">
        <v>144</v>
      </c>
    </row>
    <row r="6" spans="1:7" ht="23.95" customHeight="1">
      <c r="A6" s="35" t="s">
        <v>67</v>
      </c>
      <c r="C6" s="86"/>
      <c r="D6" s="86"/>
      <c r="E6" s="46"/>
      <c r="F6" s="46"/>
      <c r="G6" s="46"/>
    </row>
    <row r="7" spans="1:7" ht="23.95" customHeight="1">
      <c r="A7" s="1" t="s">
        <v>42</v>
      </c>
      <c r="C7" s="15">
        <v>30</v>
      </c>
      <c r="D7" s="10"/>
      <c r="E7" s="88">
        <v>8736008</v>
      </c>
      <c r="F7" s="18"/>
      <c r="G7" s="88">
        <v>7751138</v>
      </c>
    </row>
    <row r="8" spans="1:7" ht="23.95" customHeight="1">
      <c r="A8" s="1" t="s">
        <v>7</v>
      </c>
      <c r="C8" s="15">
        <v>31</v>
      </c>
      <c r="D8" s="15"/>
      <c r="E8" s="89">
        <v>-2451853</v>
      </c>
      <c r="F8" s="18"/>
      <c r="G8" s="53">
        <v>-2186531</v>
      </c>
    </row>
    <row r="9" spans="1:7" ht="23.95" customHeight="1">
      <c r="A9" s="13" t="s">
        <v>43</v>
      </c>
      <c r="C9" s="10"/>
      <c r="D9" s="10"/>
      <c r="E9" s="18">
        <f>SUM(E7:E8)</f>
        <v>6284155</v>
      </c>
      <c r="F9" s="26"/>
      <c r="G9" s="18">
        <f>SUM(G7:G8)</f>
        <v>5564607</v>
      </c>
    </row>
    <row r="10" spans="1:7" ht="23.95" customHeight="1">
      <c r="A10" s="24" t="s">
        <v>44</v>
      </c>
      <c r="C10" s="15">
        <v>32</v>
      </c>
      <c r="D10" s="15"/>
      <c r="E10" s="52">
        <v>360672</v>
      </c>
      <c r="F10" s="64"/>
      <c r="G10" s="52">
        <v>389582</v>
      </c>
    </row>
    <row r="11" spans="1:7" ht="23.95" customHeight="1">
      <c r="A11" s="24" t="s">
        <v>45</v>
      </c>
      <c r="C11" s="15">
        <v>32</v>
      </c>
      <c r="D11" s="15"/>
      <c r="E11" s="53">
        <v>-85315</v>
      </c>
      <c r="F11" s="64"/>
      <c r="G11" s="53">
        <v>-72108</v>
      </c>
    </row>
    <row r="12" spans="1:7" ht="23.95" customHeight="1">
      <c r="A12" s="2" t="s">
        <v>46</v>
      </c>
      <c r="C12" s="15"/>
      <c r="D12" s="15"/>
      <c r="E12" s="18">
        <f>SUM(E10:E11)</f>
        <v>275357</v>
      </c>
      <c r="F12" s="26"/>
      <c r="G12" s="18">
        <f>SUM(G10:G11)</f>
        <v>317474</v>
      </c>
    </row>
    <row r="13" spans="1:7" ht="23.95" customHeight="1">
      <c r="A13" s="24" t="s">
        <v>178</v>
      </c>
      <c r="C13" s="5"/>
      <c r="D13" s="5"/>
      <c r="E13" s="5"/>
      <c r="F13" s="5"/>
    </row>
    <row r="14" spans="1:7" ht="23.95" customHeight="1">
      <c r="A14" s="24" t="s">
        <v>96</v>
      </c>
      <c r="C14" s="15">
        <v>33</v>
      </c>
      <c r="D14" s="15"/>
      <c r="E14" s="18">
        <v>-12849</v>
      </c>
      <c r="F14" s="26"/>
      <c r="G14" s="18">
        <v>-8837</v>
      </c>
    </row>
    <row r="15" spans="1:7" ht="23.95" customHeight="1">
      <c r="A15" s="24" t="s">
        <v>59</v>
      </c>
      <c r="C15" s="15">
        <v>34</v>
      </c>
      <c r="D15" s="15"/>
      <c r="E15" s="18">
        <v>0</v>
      </c>
      <c r="F15" s="18"/>
      <c r="G15" s="18">
        <v>155651</v>
      </c>
    </row>
    <row r="16" spans="1:7" ht="23.95" customHeight="1">
      <c r="A16" s="24" t="s">
        <v>64</v>
      </c>
      <c r="C16" s="15"/>
      <c r="D16" s="15"/>
      <c r="E16" s="18">
        <v>423689</v>
      </c>
      <c r="F16" s="18"/>
      <c r="G16" s="18">
        <v>801303</v>
      </c>
    </row>
    <row r="17" spans="1:12" ht="23.95" customHeight="1">
      <c r="A17" s="1" t="s">
        <v>113</v>
      </c>
      <c r="C17" s="15"/>
      <c r="D17" s="10"/>
      <c r="E17" s="49">
        <v>22594</v>
      </c>
      <c r="F17" s="18"/>
      <c r="G17" s="18">
        <v>28064</v>
      </c>
    </row>
    <row r="18" spans="1:12" ht="23.95" customHeight="1">
      <c r="A18" s="13" t="s">
        <v>123</v>
      </c>
      <c r="C18" s="10"/>
      <c r="D18" s="10"/>
      <c r="E18" s="30">
        <f>SUM(E9,E12:E17)</f>
        <v>6992946</v>
      </c>
      <c r="F18" s="30">
        <f>SUM(F9,F12:F17)</f>
        <v>0</v>
      </c>
      <c r="G18" s="30">
        <f>SUM(G9,G12:G17)</f>
        <v>6858262</v>
      </c>
    </row>
    <row r="19" spans="1:12" ht="23.95" customHeight="1">
      <c r="A19" s="13" t="s">
        <v>110</v>
      </c>
      <c r="C19" s="10"/>
      <c r="D19" s="10"/>
      <c r="E19" s="18"/>
      <c r="F19" s="26"/>
      <c r="G19" s="18"/>
    </row>
    <row r="20" spans="1:12" ht="23.95" customHeight="1">
      <c r="A20" s="1" t="s">
        <v>16</v>
      </c>
      <c r="B20" s="28"/>
      <c r="C20" s="15"/>
      <c r="D20" s="10"/>
      <c r="E20" s="88">
        <v>1485527</v>
      </c>
      <c r="F20" s="26"/>
      <c r="G20" s="88">
        <v>1220136</v>
      </c>
      <c r="J20" s="28"/>
      <c r="L20" s="28"/>
    </row>
    <row r="21" spans="1:12" ht="23.95" customHeight="1">
      <c r="A21" s="1" t="s">
        <v>19</v>
      </c>
      <c r="B21" s="28"/>
      <c r="C21" s="15">
        <v>35</v>
      </c>
      <c r="D21" s="10"/>
      <c r="E21" s="55">
        <v>12812</v>
      </c>
      <c r="F21" s="26"/>
      <c r="G21" s="55">
        <v>18928</v>
      </c>
      <c r="J21" s="28"/>
      <c r="L21" s="28"/>
    </row>
    <row r="22" spans="1:12" ht="23.95" customHeight="1">
      <c r="A22" s="1" t="s">
        <v>17</v>
      </c>
      <c r="B22" s="28"/>
      <c r="C22" s="15"/>
      <c r="D22" s="10"/>
      <c r="E22" s="55">
        <v>619176</v>
      </c>
      <c r="F22" s="26"/>
      <c r="G22" s="55">
        <v>600836</v>
      </c>
      <c r="J22" s="28"/>
      <c r="L22" s="28"/>
    </row>
    <row r="23" spans="1:12" ht="23.95" customHeight="1">
      <c r="A23" s="1" t="s">
        <v>18</v>
      </c>
      <c r="B23" s="28"/>
      <c r="C23" s="10"/>
      <c r="D23" s="10"/>
      <c r="E23" s="55">
        <v>255471</v>
      </c>
      <c r="F23" s="26"/>
      <c r="G23" s="55">
        <v>216877</v>
      </c>
      <c r="J23" s="28"/>
      <c r="L23" s="28"/>
    </row>
    <row r="24" spans="1:12" ht="23.95" customHeight="1">
      <c r="A24" s="1" t="s">
        <v>56</v>
      </c>
      <c r="B24" s="28"/>
      <c r="C24" s="10"/>
      <c r="D24" s="10"/>
      <c r="E24" s="55">
        <v>156633</v>
      </c>
      <c r="F24" s="26"/>
      <c r="G24" s="55">
        <v>107288</v>
      </c>
      <c r="J24" s="28"/>
      <c r="L24" s="28"/>
    </row>
    <row r="25" spans="1:12" ht="23.95" customHeight="1">
      <c r="A25" s="1" t="s">
        <v>57</v>
      </c>
      <c r="B25" s="28"/>
      <c r="C25" s="10"/>
      <c r="D25" s="10"/>
      <c r="E25" s="55">
        <v>113078</v>
      </c>
      <c r="F25" s="26"/>
      <c r="G25" s="55">
        <v>113267</v>
      </c>
      <c r="J25" s="28"/>
      <c r="L25" s="28"/>
    </row>
    <row r="26" spans="1:12" ht="23.95" customHeight="1">
      <c r="A26" s="1" t="s">
        <v>95</v>
      </c>
      <c r="B26" s="28"/>
      <c r="C26" s="10"/>
      <c r="D26" s="10"/>
      <c r="E26" s="55">
        <v>316266</v>
      </c>
      <c r="F26" s="26"/>
      <c r="G26" s="55">
        <v>316423</v>
      </c>
      <c r="J26" s="28"/>
      <c r="L26" s="28"/>
    </row>
    <row r="27" spans="1:12" ht="23.95" customHeight="1">
      <c r="A27" s="1" t="s">
        <v>111</v>
      </c>
      <c r="B27" s="28"/>
      <c r="C27" s="1"/>
      <c r="D27" s="1"/>
      <c r="E27" s="53">
        <v>166373</v>
      </c>
      <c r="F27" s="26"/>
      <c r="G27" s="53">
        <v>165232</v>
      </c>
      <c r="J27" s="28"/>
      <c r="L27" s="28"/>
    </row>
    <row r="28" spans="1:12" ht="23.95" customHeight="1">
      <c r="A28" s="13" t="s">
        <v>112</v>
      </c>
      <c r="B28" s="1"/>
      <c r="C28" s="10"/>
      <c r="D28" s="10"/>
      <c r="E28" s="18">
        <f>SUM(E20:E27)</f>
        <v>3125336</v>
      </c>
      <c r="F28" s="26"/>
      <c r="G28" s="18">
        <f>SUM(G20:G27)</f>
        <v>2758987</v>
      </c>
    </row>
    <row r="29" spans="1:12" ht="23.95" customHeight="1">
      <c r="A29" s="13" t="s">
        <v>135</v>
      </c>
      <c r="B29" s="1"/>
      <c r="C29" s="15">
        <v>36</v>
      </c>
      <c r="D29" s="10"/>
      <c r="E29" s="90">
        <v>2550383</v>
      </c>
      <c r="F29" s="26"/>
      <c r="G29" s="90">
        <v>3283835</v>
      </c>
    </row>
    <row r="30" spans="1:12" ht="23.95" customHeight="1">
      <c r="A30" s="13" t="s">
        <v>114</v>
      </c>
      <c r="B30" s="1"/>
      <c r="C30" s="10"/>
      <c r="D30" s="10"/>
      <c r="E30" s="18">
        <f>E18-E28-E29</f>
        <v>1317227</v>
      </c>
      <c r="F30" s="26"/>
      <c r="G30" s="18">
        <f>G18-G28-G29</f>
        <v>815440</v>
      </c>
    </row>
    <row r="31" spans="1:12" ht="23.95" customHeight="1">
      <c r="A31" s="1" t="s">
        <v>97</v>
      </c>
      <c r="B31" s="1"/>
      <c r="C31" s="15">
        <v>15.2</v>
      </c>
      <c r="D31" s="10"/>
      <c r="E31" s="56">
        <v>-223878</v>
      </c>
      <c r="F31" s="18"/>
      <c r="G31" s="56">
        <v>-124602</v>
      </c>
    </row>
    <row r="32" spans="1:12" ht="23.95" customHeight="1">
      <c r="A32" s="13" t="s">
        <v>170</v>
      </c>
      <c r="B32" s="1"/>
      <c r="C32" s="10"/>
      <c r="D32" s="10"/>
      <c r="E32" s="30">
        <f>SUM(E30:E31)</f>
        <v>1093349</v>
      </c>
      <c r="F32" s="26"/>
      <c r="G32" s="30">
        <f>SUM(G30:G31)</f>
        <v>690838</v>
      </c>
    </row>
    <row r="33" spans="1:10" ht="23.95" customHeight="1">
      <c r="A33" s="13"/>
      <c r="B33" s="1"/>
      <c r="C33" s="10"/>
      <c r="D33" s="10"/>
      <c r="E33" s="18"/>
      <c r="F33" s="26"/>
      <c r="G33" s="18"/>
    </row>
    <row r="34" spans="1:10" ht="23.95" customHeight="1">
      <c r="A34" s="1" t="s">
        <v>4</v>
      </c>
      <c r="B34" s="1"/>
      <c r="C34" s="10"/>
      <c r="D34" s="10"/>
      <c r="E34" s="87"/>
      <c r="F34" s="47"/>
      <c r="G34" s="87"/>
    </row>
    <row r="35" spans="1:10" ht="23.95" customHeight="1">
      <c r="A35" s="1"/>
      <c r="B35" s="1"/>
      <c r="C35" s="10"/>
      <c r="D35" s="10"/>
      <c r="E35" s="87"/>
      <c r="F35" s="47"/>
      <c r="G35" s="87"/>
    </row>
    <row r="36" spans="1:10" ht="23.95" customHeight="1">
      <c r="A36" s="1"/>
      <c r="B36" s="1"/>
      <c r="C36" s="10"/>
      <c r="D36" s="10"/>
      <c r="E36" s="87"/>
      <c r="F36" s="47"/>
      <c r="G36" s="87"/>
    </row>
    <row r="37" spans="1:10" ht="23.95" customHeight="1">
      <c r="A37" s="2" t="s">
        <v>86</v>
      </c>
      <c r="B37" s="3"/>
      <c r="C37" s="4"/>
      <c r="D37" s="4"/>
      <c r="E37" s="6"/>
      <c r="F37" s="6"/>
    </row>
    <row r="38" spans="1:10" ht="23.95" customHeight="1">
      <c r="A38" s="8" t="s">
        <v>80</v>
      </c>
      <c r="B38" s="3"/>
      <c r="C38" s="9"/>
      <c r="D38" s="9"/>
      <c r="E38" s="41"/>
      <c r="F38" s="42"/>
      <c r="G38" s="41"/>
    </row>
    <row r="39" spans="1:10" ht="23.95" customHeight="1">
      <c r="A39" s="8" t="s">
        <v>165</v>
      </c>
      <c r="B39" s="35"/>
      <c r="C39" s="36"/>
      <c r="D39" s="36"/>
      <c r="E39" s="44"/>
      <c r="F39" s="43"/>
      <c r="G39" s="44"/>
    </row>
    <row r="40" spans="1:10" ht="23.95" customHeight="1">
      <c r="A40" s="8"/>
      <c r="C40" s="5"/>
      <c r="D40" s="5"/>
      <c r="E40" s="41"/>
      <c r="F40" s="37"/>
      <c r="G40" s="41" t="s">
        <v>69</v>
      </c>
    </row>
    <row r="41" spans="1:10" ht="23.95" customHeight="1">
      <c r="A41" s="35"/>
      <c r="C41" s="12" t="s">
        <v>0</v>
      </c>
      <c r="D41" s="86"/>
      <c r="E41" s="45" t="s">
        <v>158</v>
      </c>
      <c r="F41" s="46"/>
      <c r="G41" s="45" t="s">
        <v>144</v>
      </c>
    </row>
    <row r="42" spans="1:10" ht="23.95" customHeight="1">
      <c r="A42" s="13" t="s">
        <v>76</v>
      </c>
      <c r="B42" s="1"/>
      <c r="C42" s="15"/>
      <c r="D42" s="10"/>
      <c r="E42" s="18"/>
      <c r="F42" s="26"/>
      <c r="G42" s="18"/>
    </row>
    <row r="43" spans="1:10" ht="23.95" customHeight="1">
      <c r="A43" s="1" t="s">
        <v>115</v>
      </c>
      <c r="B43" s="1"/>
      <c r="C43" s="10"/>
      <c r="D43" s="10"/>
      <c r="E43" s="18"/>
      <c r="F43" s="26"/>
      <c r="G43" s="18"/>
    </row>
    <row r="44" spans="1:10" ht="23.95" customHeight="1">
      <c r="A44" s="1" t="s">
        <v>179</v>
      </c>
      <c r="B44" s="1"/>
      <c r="C44" s="5"/>
      <c r="D44" s="10"/>
      <c r="E44" s="5"/>
      <c r="F44" s="5"/>
    </row>
    <row r="45" spans="1:10" ht="23.95" customHeight="1">
      <c r="A45" s="1" t="s">
        <v>124</v>
      </c>
      <c r="B45" s="1"/>
      <c r="C45" s="5"/>
      <c r="D45" s="10"/>
      <c r="E45" s="18">
        <v>-548405</v>
      </c>
      <c r="F45" s="26"/>
      <c r="G45" s="49">
        <v>-998475</v>
      </c>
      <c r="J45" s="99"/>
    </row>
    <row r="46" spans="1:10" ht="23.95" customHeight="1">
      <c r="A46" s="1" t="s">
        <v>161</v>
      </c>
      <c r="B46" s="1"/>
      <c r="C46" s="5"/>
      <c r="D46" s="10"/>
      <c r="E46" s="18"/>
      <c r="F46" s="26"/>
      <c r="G46" s="49"/>
    </row>
    <row r="47" spans="1:10" ht="23.95" customHeight="1">
      <c r="A47" s="1" t="s">
        <v>116</v>
      </c>
      <c r="B47" s="1"/>
      <c r="C47" s="5"/>
      <c r="D47" s="10"/>
      <c r="E47" s="56">
        <v>109681</v>
      </c>
      <c r="F47" s="26"/>
      <c r="G47" s="90">
        <v>199695</v>
      </c>
    </row>
    <row r="48" spans="1:10" ht="23.95" customHeight="1">
      <c r="A48" s="1" t="s">
        <v>117</v>
      </c>
      <c r="B48" s="1"/>
      <c r="C48" s="15"/>
      <c r="D48" s="10"/>
      <c r="E48" s="56">
        <f>SUM(E45:E47)</f>
        <v>-438724</v>
      </c>
      <c r="F48" s="26"/>
      <c r="G48" s="56">
        <f>SUM(G45:G47)</f>
        <v>-798780</v>
      </c>
    </row>
    <row r="49" spans="1:10" ht="23.95" customHeight="1">
      <c r="A49" s="1" t="s">
        <v>118</v>
      </c>
      <c r="B49" s="1"/>
      <c r="C49" s="15"/>
      <c r="D49" s="10"/>
      <c r="E49" s="18"/>
      <c r="F49" s="26"/>
      <c r="G49" s="18"/>
    </row>
    <row r="50" spans="1:10" ht="23.95" customHeight="1">
      <c r="A50" s="1" t="s">
        <v>180</v>
      </c>
      <c r="B50" s="1"/>
      <c r="C50" s="15"/>
      <c r="D50" s="10"/>
      <c r="E50" s="18"/>
      <c r="F50" s="26"/>
      <c r="G50" s="18"/>
    </row>
    <row r="51" spans="1:10" ht="23.95" customHeight="1">
      <c r="A51" s="1" t="s">
        <v>142</v>
      </c>
      <c r="B51" s="1"/>
      <c r="C51" s="15"/>
      <c r="D51" s="10"/>
      <c r="E51" s="18">
        <v>-539010</v>
      </c>
      <c r="F51" s="26"/>
      <c r="G51" s="49">
        <v>-146764</v>
      </c>
    </row>
    <row r="52" spans="1:10" ht="23.95" customHeight="1">
      <c r="A52" s="10" t="s">
        <v>175</v>
      </c>
      <c r="C52" s="15"/>
      <c r="D52" s="10"/>
      <c r="E52" s="18"/>
      <c r="F52" s="26"/>
      <c r="G52" s="49"/>
    </row>
    <row r="53" spans="1:10" ht="23.95" customHeight="1">
      <c r="A53" s="10" t="s">
        <v>119</v>
      </c>
      <c r="B53" s="1"/>
      <c r="C53" s="15"/>
      <c r="D53" s="10"/>
      <c r="E53" s="18">
        <v>9121</v>
      </c>
      <c r="F53" s="26"/>
      <c r="G53" s="49">
        <v>-2515</v>
      </c>
      <c r="J53" s="99"/>
    </row>
    <row r="54" spans="1:10" ht="23.95" customHeight="1">
      <c r="A54" s="1" t="s">
        <v>161</v>
      </c>
      <c r="B54" s="1"/>
      <c r="C54" s="15"/>
      <c r="D54" s="10"/>
      <c r="E54" s="18"/>
      <c r="F54" s="26"/>
      <c r="G54" s="49"/>
    </row>
    <row r="55" spans="1:10" ht="23.95" customHeight="1">
      <c r="A55" s="1" t="s">
        <v>120</v>
      </c>
      <c r="B55" s="1"/>
      <c r="C55" s="15"/>
      <c r="D55" s="10"/>
      <c r="E55" s="56">
        <v>105978</v>
      </c>
      <c r="F55" s="26"/>
      <c r="G55" s="90">
        <v>29856</v>
      </c>
    </row>
    <row r="56" spans="1:10" ht="23.95" customHeight="1">
      <c r="A56" s="1" t="s">
        <v>126</v>
      </c>
      <c r="B56" s="1"/>
      <c r="C56" s="15"/>
      <c r="D56" s="10"/>
      <c r="E56" s="56">
        <f>SUM(E51:E55)</f>
        <v>-423911</v>
      </c>
      <c r="F56" s="26"/>
      <c r="G56" s="56">
        <f>SUM(G51:G55)</f>
        <v>-119423</v>
      </c>
    </row>
    <row r="57" spans="1:10" ht="23.95" customHeight="1">
      <c r="A57" s="13" t="s">
        <v>167</v>
      </c>
      <c r="B57" s="1"/>
      <c r="C57" s="5"/>
      <c r="D57" s="10"/>
      <c r="E57" s="30">
        <f>E48+E56</f>
        <v>-862635</v>
      </c>
      <c r="F57" s="26"/>
      <c r="G57" s="30">
        <f>G48+G56</f>
        <v>-918203</v>
      </c>
    </row>
    <row r="58" spans="1:10" ht="23.95" customHeight="1" thickBot="1">
      <c r="A58" s="13" t="s">
        <v>168</v>
      </c>
      <c r="B58" s="1"/>
      <c r="C58" s="10"/>
      <c r="D58" s="10"/>
      <c r="E58" s="25">
        <f>E57+E32</f>
        <v>230714</v>
      </c>
      <c r="F58" s="26"/>
      <c r="G58" s="25">
        <f>G57+G32</f>
        <v>-227365</v>
      </c>
    </row>
    <row r="59" spans="1:10" ht="23.95" customHeight="1" thickTop="1">
      <c r="A59" s="13"/>
      <c r="B59" s="1"/>
      <c r="C59" s="5"/>
      <c r="D59" s="10"/>
      <c r="E59" s="18">
        <f>E58-E57-E32</f>
        <v>0</v>
      </c>
      <c r="F59" s="26"/>
      <c r="G59" s="18">
        <f>G58-G57-G32</f>
        <v>0</v>
      </c>
    </row>
    <row r="60" spans="1:10" ht="23.95" customHeight="1">
      <c r="A60" s="13" t="s">
        <v>87</v>
      </c>
      <c r="C60" s="15">
        <v>37</v>
      </c>
      <c r="D60" s="10"/>
      <c r="E60" s="61"/>
      <c r="F60" s="62"/>
      <c r="G60" s="61"/>
    </row>
    <row r="61" spans="1:10" ht="23.95" customHeight="1">
      <c r="A61" s="1" t="s">
        <v>94</v>
      </c>
      <c r="B61" s="1"/>
      <c r="C61" s="5"/>
      <c r="D61" s="10"/>
      <c r="E61" s="5"/>
      <c r="F61" s="5"/>
    </row>
    <row r="62" spans="1:10" ht="23.95" customHeight="1" thickBot="1">
      <c r="A62" s="10" t="s">
        <v>172</v>
      </c>
      <c r="B62" s="1"/>
      <c r="C62" s="10"/>
      <c r="D62" s="10"/>
      <c r="E62" s="57">
        <v>0.55000000000000004</v>
      </c>
      <c r="F62" s="63"/>
      <c r="G62" s="57">
        <v>0.35</v>
      </c>
    </row>
    <row r="63" spans="1:10" ht="23.95" customHeight="1" thickTop="1">
      <c r="A63" s="1"/>
      <c r="B63" s="1"/>
      <c r="C63" s="10"/>
      <c r="D63" s="10"/>
      <c r="E63" s="41"/>
      <c r="F63" s="37"/>
      <c r="G63" s="87"/>
    </row>
    <row r="64" spans="1:10" ht="23.95" customHeight="1">
      <c r="A64" s="1" t="s">
        <v>4</v>
      </c>
      <c r="B64" s="1"/>
      <c r="E64" s="41"/>
      <c r="F64" s="37"/>
      <c r="G64" s="87"/>
    </row>
    <row r="65" spans="1:7" ht="23.95" customHeight="1">
      <c r="A65" s="1"/>
      <c r="B65" s="1"/>
      <c r="E65" s="41"/>
      <c r="F65" s="37"/>
      <c r="G65" s="87"/>
    </row>
    <row r="66" spans="1:7" ht="23.95" customHeight="1">
      <c r="A66" s="1"/>
      <c r="B66" s="1"/>
      <c r="E66" s="41"/>
      <c r="F66" s="37"/>
      <c r="G66" s="87"/>
    </row>
    <row r="67" spans="1:7" ht="23.95" customHeight="1">
      <c r="A67" s="32"/>
      <c r="E67" s="87"/>
      <c r="F67" s="31"/>
      <c r="G67" s="87"/>
    </row>
    <row r="68" spans="1:7" ht="23.95" customHeight="1">
      <c r="E68" s="87"/>
      <c r="F68" s="31"/>
      <c r="G68" s="87"/>
    </row>
    <row r="69" spans="1:7" ht="23.95" customHeight="1">
      <c r="B69" s="10" t="s">
        <v>1</v>
      </c>
      <c r="C69" s="33"/>
      <c r="D69" s="33"/>
      <c r="E69" s="87"/>
      <c r="F69" s="31"/>
      <c r="G69" s="87"/>
    </row>
    <row r="70" spans="1:7" ht="23.95" customHeight="1">
      <c r="A70" s="32"/>
      <c r="C70" s="33"/>
      <c r="D70" s="33"/>
      <c r="E70" s="87"/>
      <c r="F70" s="31"/>
      <c r="G70" s="87"/>
    </row>
  </sheetData>
  <printOptions horizontalCentered="1" gridLinesSet="0"/>
  <pageMargins left="0.86614173228346458" right="0.55118110236220474" top="0.9055118110236221" bottom="0" header="0.19685039370078741" footer="0.19685039370078741"/>
  <pageSetup paperSize="9" scale="80" fitToHeight="2" orientation="portrait" r:id="rId1"/>
  <headerFooter alignWithMargins="0"/>
  <rowBreaks count="1" manualBreakCount="1">
    <brk id="3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31"/>
  <sheetViews>
    <sheetView showGridLines="0" view="pageBreakPreview" topLeftCell="A18" zoomScale="85" zoomScaleNormal="55" zoomScaleSheetLayoutView="85" workbookViewId="0">
      <selection activeCell="A23" sqref="A23"/>
    </sheetView>
  </sheetViews>
  <sheetFormatPr defaultColWidth="9.21875" defaultRowHeight="23.8" customHeight="1"/>
  <cols>
    <col min="1" max="1" width="45.21875" style="106" customWidth="1"/>
    <col min="2" max="2" width="10" style="124" customWidth="1"/>
    <col min="3" max="3" width="1.44140625" style="124" customWidth="1"/>
    <col min="4" max="4" width="21.21875" style="124" customWidth="1"/>
    <col min="5" max="5" width="1.44140625" style="106" customWidth="1"/>
    <col min="6" max="6" width="21.21875" style="106" customWidth="1"/>
    <col min="7" max="7" width="1.44140625" style="106" customWidth="1"/>
    <col min="8" max="8" width="21.21875" style="124" customWidth="1"/>
    <col min="9" max="9" width="1.44140625" style="106" customWidth="1"/>
    <col min="10" max="10" width="21.21875" style="124" customWidth="1"/>
    <col min="11" max="11" width="1.44140625" style="124" customWidth="1"/>
    <col min="12" max="12" width="21.21875" style="124" customWidth="1"/>
    <col min="13" max="13" width="1.44140625" style="106" customWidth="1"/>
    <col min="14" max="14" width="21.21875" style="106" customWidth="1"/>
    <col min="15" max="15" width="1.44140625" style="106" customWidth="1"/>
    <col min="16" max="16" width="11.77734375" style="106" customWidth="1"/>
    <col min="17" max="17" width="3.77734375" style="106" customWidth="1"/>
    <col min="18" max="18" width="13.21875" style="106" customWidth="1"/>
    <col min="19" max="16384" width="9.21875" style="106"/>
  </cols>
  <sheetData>
    <row r="1" spans="1:18" s="102" customFormat="1" ht="23.8" customHeight="1">
      <c r="A1" s="100" t="s">
        <v>86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  <c r="L1" s="120"/>
      <c r="M1" s="120"/>
      <c r="N1" s="121"/>
      <c r="O1" s="120"/>
      <c r="P1" s="120"/>
      <c r="Q1" s="120"/>
      <c r="R1" s="120"/>
    </row>
    <row r="2" spans="1:18" s="102" customFormat="1" ht="23.8" customHeight="1">
      <c r="A2" s="120" t="s">
        <v>79</v>
      </c>
      <c r="B2" s="120"/>
      <c r="C2" s="120"/>
      <c r="D2" s="122"/>
      <c r="E2" s="122"/>
      <c r="F2" s="122"/>
      <c r="G2" s="122"/>
      <c r="H2" s="123"/>
      <c r="I2" s="120"/>
      <c r="J2" s="120"/>
      <c r="K2" s="120"/>
      <c r="L2" s="120"/>
      <c r="M2" s="120"/>
      <c r="O2" s="120"/>
      <c r="P2" s="120"/>
      <c r="Q2" s="120"/>
      <c r="R2" s="120"/>
    </row>
    <row r="3" spans="1:18" s="102" customFormat="1" ht="23.8" customHeight="1">
      <c r="A3" s="103" t="s">
        <v>165</v>
      </c>
      <c r="B3" s="120"/>
      <c r="C3" s="120"/>
      <c r="D3" s="120"/>
      <c r="E3" s="120"/>
      <c r="F3" s="120"/>
      <c r="G3" s="120"/>
      <c r="H3" s="120"/>
      <c r="I3" s="120"/>
      <c r="J3" s="120"/>
      <c r="K3" s="120"/>
      <c r="L3" s="120"/>
      <c r="M3" s="120"/>
      <c r="N3" s="120"/>
      <c r="O3" s="120"/>
      <c r="P3" s="120"/>
      <c r="Q3" s="120"/>
      <c r="R3" s="120"/>
    </row>
    <row r="4" spans="1:18" ht="23.8" customHeight="1">
      <c r="D4" s="106"/>
      <c r="J4" s="106"/>
      <c r="K4" s="106"/>
      <c r="L4" s="106"/>
      <c r="N4" s="125" t="s">
        <v>38</v>
      </c>
    </row>
    <row r="5" spans="1:18" ht="23.8" customHeight="1">
      <c r="B5" s="106"/>
      <c r="C5" s="106"/>
      <c r="D5" s="106"/>
      <c r="H5" s="126" t="s">
        <v>150</v>
      </c>
      <c r="J5" s="106"/>
      <c r="K5" s="106"/>
      <c r="L5" s="106"/>
      <c r="M5" s="125"/>
    </row>
    <row r="6" spans="1:18" ht="23.8" customHeight="1">
      <c r="B6" s="106"/>
      <c r="C6" s="106"/>
      <c r="D6" s="106"/>
      <c r="H6" s="126" t="s">
        <v>151</v>
      </c>
      <c r="J6" s="106"/>
      <c r="K6" s="106"/>
      <c r="L6" s="106"/>
      <c r="M6" s="125"/>
    </row>
    <row r="7" spans="1:18" ht="23.8" customHeight="1">
      <c r="B7" s="106"/>
      <c r="C7" s="106"/>
      <c r="D7" s="106"/>
      <c r="H7" s="126" t="s">
        <v>176</v>
      </c>
      <c r="J7" s="127"/>
      <c r="K7" s="127"/>
      <c r="L7" s="127"/>
      <c r="M7" s="125"/>
    </row>
    <row r="8" spans="1:18" ht="23.8" customHeight="1">
      <c r="B8" s="106"/>
      <c r="C8" s="106"/>
      <c r="D8" s="106"/>
      <c r="H8" s="127" t="s">
        <v>127</v>
      </c>
      <c r="J8" s="130" t="s">
        <v>37</v>
      </c>
      <c r="K8" s="130"/>
      <c r="L8" s="130"/>
      <c r="M8" s="125"/>
    </row>
    <row r="9" spans="1:18" s="126" customFormat="1" ht="23.8" customHeight="1">
      <c r="B9" s="116"/>
      <c r="C9" s="116"/>
      <c r="D9" s="127" t="s">
        <v>122</v>
      </c>
      <c r="F9" s="127" t="s">
        <v>90</v>
      </c>
      <c r="H9" s="127" t="s">
        <v>128</v>
      </c>
      <c r="J9" s="127" t="s">
        <v>5</v>
      </c>
      <c r="K9" s="124"/>
      <c r="M9" s="127"/>
    </row>
    <row r="10" spans="1:18" s="126" customFormat="1" ht="23.8" customHeight="1">
      <c r="B10" s="128" t="s">
        <v>0</v>
      </c>
      <c r="D10" s="128" t="s">
        <v>2</v>
      </c>
      <c r="F10" s="128" t="s">
        <v>91</v>
      </c>
      <c r="H10" s="128" t="s">
        <v>129</v>
      </c>
      <c r="J10" s="128" t="s">
        <v>121</v>
      </c>
      <c r="L10" s="128" t="s">
        <v>6</v>
      </c>
      <c r="N10" s="128" t="s">
        <v>3</v>
      </c>
    </row>
    <row r="11" spans="1:18" s="126" customFormat="1" ht="23.8" customHeight="1">
      <c r="B11" s="116"/>
      <c r="D11" s="127"/>
      <c r="H11" s="127"/>
      <c r="J11" s="127"/>
      <c r="L11" s="127"/>
      <c r="N11" s="127"/>
    </row>
    <row r="12" spans="1:18" s="126" customFormat="1" ht="23.8" customHeight="1">
      <c r="A12" s="120" t="s">
        <v>145</v>
      </c>
      <c r="B12" s="116"/>
      <c r="D12" s="18">
        <v>20000000</v>
      </c>
      <c r="E12" s="19"/>
      <c r="F12" s="18">
        <v>10598915</v>
      </c>
      <c r="G12" s="19"/>
      <c r="H12" s="18">
        <v>-844283</v>
      </c>
      <c r="I12" s="19"/>
      <c r="J12" s="18">
        <v>889700</v>
      </c>
      <c r="K12" s="19"/>
      <c r="L12" s="18">
        <v>5722072</v>
      </c>
      <c r="M12" s="18"/>
      <c r="N12" s="18">
        <f>SUM(D12:L12)</f>
        <v>36366404</v>
      </c>
    </row>
    <row r="13" spans="1:18" s="126" customFormat="1" ht="23.8" customHeight="1">
      <c r="A13" s="106" t="s">
        <v>157</v>
      </c>
      <c r="B13" s="111">
        <v>26</v>
      </c>
      <c r="D13" s="18">
        <v>0</v>
      </c>
      <c r="E13" s="19"/>
      <c r="F13" s="19">
        <v>0</v>
      </c>
      <c r="G13" s="19"/>
      <c r="H13" s="18">
        <v>0</v>
      </c>
      <c r="I13" s="19"/>
      <c r="J13" s="18">
        <v>34600</v>
      </c>
      <c r="K13" s="19"/>
      <c r="L13" s="18">
        <v>-34600</v>
      </c>
      <c r="M13" s="18"/>
      <c r="N13" s="18">
        <f>SUM(D13:L13)</f>
        <v>0</v>
      </c>
    </row>
    <row r="14" spans="1:18" s="126" customFormat="1" ht="23.8" customHeight="1">
      <c r="A14" s="106" t="s">
        <v>89</v>
      </c>
      <c r="B14" s="111">
        <v>27</v>
      </c>
      <c r="D14" s="18">
        <v>0</v>
      </c>
      <c r="E14" s="31"/>
      <c r="F14" s="18">
        <v>0</v>
      </c>
      <c r="G14" s="31"/>
      <c r="H14" s="18">
        <v>0</v>
      </c>
      <c r="I14" s="87"/>
      <c r="J14" s="18">
        <v>0</v>
      </c>
      <c r="K14" s="87"/>
      <c r="L14" s="18">
        <v>-1040000</v>
      </c>
      <c r="M14" s="18"/>
      <c r="N14" s="18">
        <f>SUM(D14:L14)</f>
        <v>-1040000</v>
      </c>
    </row>
    <row r="15" spans="1:18" s="126" customFormat="1" ht="23.8" customHeight="1">
      <c r="A15" s="106" t="s">
        <v>137</v>
      </c>
      <c r="B15" s="111"/>
      <c r="D15" s="18"/>
      <c r="E15" s="31"/>
      <c r="F15" s="18"/>
      <c r="G15" s="31"/>
      <c r="H15" s="18"/>
      <c r="I15" s="87"/>
      <c r="J15" s="18"/>
      <c r="K15" s="87"/>
      <c r="L15" s="18"/>
      <c r="M15" s="18"/>
      <c r="N15" s="18"/>
    </row>
    <row r="16" spans="1:18" s="126" customFormat="1" ht="23.8" customHeight="1">
      <c r="A16" s="106" t="s">
        <v>166</v>
      </c>
      <c r="B16" s="111">
        <v>9.1</v>
      </c>
      <c r="D16" s="18">
        <v>0</v>
      </c>
      <c r="E16" s="31"/>
      <c r="F16" s="18">
        <v>0</v>
      </c>
      <c r="G16" s="31"/>
      <c r="H16" s="18">
        <v>303062</v>
      </c>
      <c r="I16" s="87"/>
      <c r="J16" s="18">
        <v>0</v>
      </c>
      <c r="K16" s="87"/>
      <c r="L16" s="18">
        <v>-303062</v>
      </c>
      <c r="M16" s="18"/>
      <c r="N16" s="18">
        <f>SUM(D16:L16)</f>
        <v>0</v>
      </c>
    </row>
    <row r="17" spans="1:19" s="126" customFormat="1" ht="23.8" customHeight="1">
      <c r="A17" s="106" t="s">
        <v>170</v>
      </c>
      <c r="D17" s="88">
        <v>0</v>
      </c>
      <c r="E17" s="31"/>
      <c r="F17" s="88">
        <v>0</v>
      </c>
      <c r="G17" s="31"/>
      <c r="H17" s="88">
        <v>0</v>
      </c>
      <c r="I17" s="87"/>
      <c r="J17" s="88">
        <v>0</v>
      </c>
      <c r="K17" s="87"/>
      <c r="L17" s="88">
        <v>690838</v>
      </c>
      <c r="M17" s="18"/>
      <c r="N17" s="88">
        <f>SUM(D17:L17)</f>
        <v>690838</v>
      </c>
    </row>
    <row r="18" spans="1:19" s="126" customFormat="1" ht="23.8" customHeight="1">
      <c r="A18" s="106" t="s">
        <v>167</v>
      </c>
      <c r="D18" s="89">
        <v>0</v>
      </c>
      <c r="E18" s="31"/>
      <c r="F18" s="89">
        <v>0</v>
      </c>
      <c r="G18" s="31"/>
      <c r="H18" s="89">
        <v>-916191</v>
      </c>
      <c r="I18" s="87"/>
      <c r="J18" s="89">
        <v>0</v>
      </c>
      <c r="K18" s="87"/>
      <c r="L18" s="89">
        <v>-2012</v>
      </c>
      <c r="M18" s="18"/>
      <c r="N18" s="89">
        <f t="shared" ref="N18" si="0">SUM(D18:L18)</f>
        <v>-918203</v>
      </c>
    </row>
    <row r="19" spans="1:19" s="126" customFormat="1" ht="23.8" customHeight="1">
      <c r="A19" s="106" t="s">
        <v>168</v>
      </c>
      <c r="D19" s="18">
        <f>SUM(D17:D18)</f>
        <v>0</v>
      </c>
      <c r="E19" s="19"/>
      <c r="F19" s="18">
        <f>SUM(F17:F18)</f>
        <v>0</v>
      </c>
      <c r="G19" s="19"/>
      <c r="H19" s="18">
        <f>SUM(H17:H18)</f>
        <v>-916191</v>
      </c>
      <c r="I19" s="19"/>
      <c r="J19" s="18">
        <f>SUM(J17:J18)</f>
        <v>0</v>
      </c>
      <c r="K19" s="19"/>
      <c r="L19" s="18">
        <f>SUM(L17:L18)</f>
        <v>688826</v>
      </c>
      <c r="M19" s="18"/>
      <c r="N19" s="18">
        <f>SUM(N17:N18)</f>
        <v>-227365</v>
      </c>
    </row>
    <row r="20" spans="1:19" s="126" customFormat="1" ht="23.8" customHeight="1" thickBot="1">
      <c r="A20" s="120" t="s">
        <v>169</v>
      </c>
      <c r="D20" s="38">
        <f>SUM(D12:D16,D19)</f>
        <v>20000000</v>
      </c>
      <c r="E20" s="19"/>
      <c r="F20" s="38">
        <f>SUM(F12:F16,F19)</f>
        <v>10598915</v>
      </c>
      <c r="G20" s="19"/>
      <c r="H20" s="38">
        <f>SUM(H12:H16,H19)</f>
        <v>-1457412</v>
      </c>
      <c r="I20" s="19"/>
      <c r="J20" s="38">
        <f>SUM(J12:J16,J19)</f>
        <v>924300</v>
      </c>
      <c r="K20" s="19"/>
      <c r="L20" s="38">
        <f>SUM(L12:L16,L19)</f>
        <v>5033236</v>
      </c>
      <c r="M20" s="18"/>
      <c r="N20" s="38">
        <f>SUM(N12:N16,N19)</f>
        <v>35099039</v>
      </c>
      <c r="P20" s="129"/>
    </row>
    <row r="21" spans="1:19" s="126" customFormat="1" ht="23.8" customHeight="1" thickTop="1">
      <c r="D21" s="50"/>
      <c r="E21" s="51"/>
      <c r="F21" s="50"/>
      <c r="G21" s="51"/>
      <c r="H21" s="50"/>
      <c r="I21" s="51"/>
      <c r="J21" s="50"/>
      <c r="K21" s="51"/>
      <c r="L21" s="50"/>
      <c r="M21" s="50"/>
      <c r="N21" s="50"/>
    </row>
    <row r="22" spans="1:19" s="126" customFormat="1" ht="23.8" customHeight="1">
      <c r="A22" s="120" t="s">
        <v>159</v>
      </c>
      <c r="D22" s="18">
        <v>20000000</v>
      </c>
      <c r="E22" s="19"/>
      <c r="F22" s="18">
        <v>10598915</v>
      </c>
      <c r="G22" s="19"/>
      <c r="H22" s="18">
        <v>-1457412</v>
      </c>
      <c r="I22" s="19"/>
      <c r="J22" s="18">
        <v>924300</v>
      </c>
      <c r="K22" s="19"/>
      <c r="L22" s="18">
        <v>5033236</v>
      </c>
      <c r="M22" s="18"/>
      <c r="N22" s="18">
        <f>SUM(D22:L22)</f>
        <v>35099039</v>
      </c>
    </row>
    <row r="23" spans="1:19" s="126" customFormat="1" ht="23.8" customHeight="1">
      <c r="A23" s="106" t="s">
        <v>157</v>
      </c>
      <c r="B23" s="111">
        <v>26</v>
      </c>
      <c r="D23" s="18">
        <v>0</v>
      </c>
      <c r="E23" s="19"/>
      <c r="F23" s="19">
        <v>0</v>
      </c>
      <c r="G23" s="19"/>
      <c r="H23" s="18">
        <v>0</v>
      </c>
      <c r="I23" s="19"/>
      <c r="J23" s="18">
        <f>+BS!E50-BS!G50</f>
        <v>54700</v>
      </c>
      <c r="K23" s="19"/>
      <c r="L23" s="18">
        <f>-J23</f>
        <v>-54700</v>
      </c>
      <c r="M23" s="18"/>
      <c r="N23" s="18">
        <f>SUM(D23:L23)</f>
        <v>0</v>
      </c>
    </row>
    <row r="24" spans="1:19" s="126" customFormat="1" ht="23.8" customHeight="1">
      <c r="A24" s="106" t="s">
        <v>137</v>
      </c>
      <c r="B24" s="111"/>
      <c r="D24" s="18"/>
      <c r="E24" s="19"/>
      <c r="F24" s="18"/>
      <c r="G24" s="19"/>
      <c r="H24" s="18"/>
      <c r="I24" s="19"/>
      <c r="J24" s="18"/>
      <c r="K24" s="19"/>
      <c r="L24" s="18"/>
      <c r="M24" s="18"/>
      <c r="N24" s="18"/>
    </row>
    <row r="25" spans="1:19" s="126" customFormat="1" ht="23.8" customHeight="1">
      <c r="A25" s="106" t="s">
        <v>166</v>
      </c>
      <c r="B25" s="111">
        <v>9.1</v>
      </c>
      <c r="D25" s="18">
        <v>0</v>
      </c>
      <c r="E25" s="19"/>
      <c r="F25" s="18">
        <v>0</v>
      </c>
      <c r="G25" s="19"/>
      <c r="H25" s="18">
        <v>39492</v>
      </c>
      <c r="I25" s="19"/>
      <c r="J25" s="18">
        <v>0</v>
      </c>
      <c r="K25" s="19"/>
      <c r="L25" s="18">
        <f>-H25</f>
        <v>-39492</v>
      </c>
      <c r="M25" s="18"/>
      <c r="N25" s="18">
        <f t="shared" ref="N25" si="1">SUM(D25:L25)</f>
        <v>0</v>
      </c>
    </row>
    <row r="26" spans="1:19" s="126" customFormat="1" ht="23.8" customHeight="1">
      <c r="A26" s="106" t="s">
        <v>170</v>
      </c>
      <c r="D26" s="88">
        <v>0</v>
      </c>
      <c r="E26" s="31"/>
      <c r="F26" s="88">
        <v>0</v>
      </c>
      <c r="G26" s="31"/>
      <c r="H26" s="88">
        <v>0</v>
      </c>
      <c r="I26" s="87"/>
      <c r="J26" s="88">
        <v>0</v>
      </c>
      <c r="K26" s="87"/>
      <c r="L26" s="88">
        <f>PL!E32</f>
        <v>1093349</v>
      </c>
      <c r="M26" s="18"/>
      <c r="N26" s="88">
        <f>SUM(D26:L26)</f>
        <v>1093349</v>
      </c>
    </row>
    <row r="27" spans="1:19" s="126" customFormat="1" ht="23.8" customHeight="1">
      <c r="A27" s="106" t="s">
        <v>171</v>
      </c>
      <c r="D27" s="89">
        <v>0</v>
      </c>
      <c r="E27" s="31"/>
      <c r="F27" s="89">
        <v>0</v>
      </c>
      <c r="G27" s="31"/>
      <c r="H27" s="89">
        <f>PL!E57-L27</f>
        <v>-869932</v>
      </c>
      <c r="I27" s="87"/>
      <c r="J27" s="89">
        <v>0</v>
      </c>
      <c r="K27" s="87"/>
      <c r="L27" s="89">
        <v>7297</v>
      </c>
      <c r="M27" s="18"/>
      <c r="N27" s="89">
        <f>SUM(D27:L27)</f>
        <v>-862635</v>
      </c>
    </row>
    <row r="28" spans="1:19" s="126" customFormat="1" ht="23.8" customHeight="1">
      <c r="A28" s="106" t="s">
        <v>168</v>
      </c>
      <c r="D28" s="18">
        <f>SUM(D26:D27)</f>
        <v>0</v>
      </c>
      <c r="E28" s="19"/>
      <c r="F28" s="18">
        <f>SUM(F26:F27)</f>
        <v>0</v>
      </c>
      <c r="G28" s="19"/>
      <c r="H28" s="18">
        <f>H27+H26</f>
        <v>-869932</v>
      </c>
      <c r="I28" s="19"/>
      <c r="J28" s="18">
        <f>J27+J26</f>
        <v>0</v>
      </c>
      <c r="K28" s="19"/>
      <c r="L28" s="18">
        <f>L27+L26</f>
        <v>1100646</v>
      </c>
      <c r="M28" s="18"/>
      <c r="N28" s="18">
        <f>N27+N26</f>
        <v>230714</v>
      </c>
    </row>
    <row r="29" spans="1:19" s="126" customFormat="1" ht="23.8" customHeight="1" thickBot="1">
      <c r="A29" s="120" t="s">
        <v>173</v>
      </c>
      <c r="D29" s="38">
        <f>SUM(D22:D25,D28)</f>
        <v>20000000</v>
      </c>
      <c r="E29" s="19"/>
      <c r="F29" s="38">
        <f>SUM(F22:F25,F28)</f>
        <v>10598915</v>
      </c>
      <c r="G29" s="19"/>
      <c r="H29" s="38">
        <f>SUM(H22:H25,H28)</f>
        <v>-2287852</v>
      </c>
      <c r="I29" s="19"/>
      <c r="J29" s="38">
        <f>SUM(J22:J25,J28)</f>
        <v>979000</v>
      </c>
      <c r="K29" s="19"/>
      <c r="L29" s="38">
        <f>SUM(L22:L25,L28)</f>
        <v>6039690</v>
      </c>
      <c r="M29" s="19"/>
      <c r="N29" s="38">
        <f>SUM(N22:N25,N28)</f>
        <v>35329753</v>
      </c>
    </row>
    <row r="30" spans="1:19" s="126" customFormat="1" ht="23.8" customHeight="1" thickTop="1">
      <c r="A30" s="120"/>
      <c r="D30" s="50">
        <f>D29-BS!E46</f>
        <v>0</v>
      </c>
      <c r="E30" s="51"/>
      <c r="F30" s="50">
        <f>F29-BS!E47</f>
        <v>0</v>
      </c>
      <c r="G30" s="51"/>
      <c r="H30" s="50">
        <f>H29-BS!E48</f>
        <v>0</v>
      </c>
      <c r="I30" s="51"/>
      <c r="J30" s="50">
        <f>J29-BS!E50</f>
        <v>0</v>
      </c>
      <c r="K30" s="50"/>
      <c r="L30" s="50">
        <f>L29-BS!E51</f>
        <v>0</v>
      </c>
      <c r="M30" s="50"/>
      <c r="N30" s="51">
        <f>N29-BS!E52</f>
        <v>0</v>
      </c>
      <c r="R30" s="129"/>
      <c r="S30" s="129"/>
    </row>
    <row r="31" spans="1:19" ht="23.8" customHeight="1">
      <c r="A31" s="110" t="s">
        <v>4</v>
      </c>
      <c r="D31" s="112"/>
      <c r="E31" s="112"/>
      <c r="F31" s="112"/>
      <c r="G31" s="112"/>
      <c r="H31" s="112"/>
      <c r="I31" s="112"/>
      <c r="J31" s="112"/>
      <c r="K31" s="112"/>
      <c r="L31" s="112"/>
      <c r="M31" s="112"/>
      <c r="N31" s="112"/>
      <c r="O31" s="112"/>
      <c r="P31" s="112"/>
      <c r="Q31" s="112"/>
      <c r="R31" s="21"/>
      <c r="S31" s="114"/>
    </row>
  </sheetData>
  <mergeCells count="1">
    <mergeCell ref="J8:L8"/>
  </mergeCells>
  <phoneticPr fontId="7" type="noConversion"/>
  <printOptions horizontalCentered="1"/>
  <pageMargins left="0.39370078740157483" right="0.39370078740157483" top="0.86614173228346458" bottom="0" header="0.19685039370078741" footer="0.19685039370078741"/>
  <pageSetup paperSize="9" scale="69" orientation="landscape" r:id="rId1"/>
  <headerFooter alignWithMargins="0"/>
  <ignoredErrors>
    <ignoredError sqref="D29:N2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193"/>
  <sheetViews>
    <sheetView showGridLines="0" tabSelected="1" view="pageBreakPreview" topLeftCell="A10" zoomScale="85" zoomScaleNormal="100" zoomScaleSheetLayoutView="85" workbookViewId="0">
      <selection activeCell="C14" sqref="C14"/>
    </sheetView>
  </sheetViews>
  <sheetFormatPr defaultColWidth="10.77734375" defaultRowHeight="23.95" customHeight="1"/>
  <cols>
    <col min="1" max="1" width="45.21875" style="10" customWidth="1"/>
    <col min="2" max="2" width="20.77734375" style="10" customWidth="1"/>
    <col min="3" max="3" width="9" style="20" bestFit="1" customWidth="1"/>
    <col min="4" max="4" width="1.21875" style="20" customWidth="1"/>
    <col min="5" max="5" width="17.21875" style="11" customWidth="1"/>
    <col min="6" max="6" width="1" style="11" customWidth="1"/>
    <col min="7" max="7" width="17.21875" style="5" customWidth="1"/>
    <col min="8" max="8" width="1.44140625" style="10" customWidth="1"/>
    <col min="9" max="16384" width="10.77734375" style="10"/>
  </cols>
  <sheetData>
    <row r="1" spans="1:12" s="7" customFormat="1" ht="23.95" customHeight="1">
      <c r="A1" s="2" t="s">
        <v>86</v>
      </c>
      <c r="B1" s="3"/>
      <c r="C1" s="3"/>
      <c r="D1" s="65"/>
      <c r="E1" s="93"/>
      <c r="F1" s="93"/>
      <c r="G1" s="93"/>
    </row>
    <row r="2" spans="1:12" ht="23.95" customHeight="1">
      <c r="A2" s="8" t="s">
        <v>8</v>
      </c>
      <c r="B2" s="3"/>
      <c r="C2" s="3"/>
      <c r="D2" s="65"/>
      <c r="E2" s="66"/>
      <c r="F2" s="67"/>
      <c r="G2" s="68"/>
    </row>
    <row r="3" spans="1:12" ht="23.95" customHeight="1">
      <c r="A3" s="8" t="s">
        <v>165</v>
      </c>
      <c r="B3" s="35"/>
      <c r="C3" s="35"/>
      <c r="D3" s="35"/>
      <c r="E3" s="35"/>
      <c r="F3" s="35"/>
      <c r="G3" s="35"/>
      <c r="H3" s="35"/>
      <c r="I3" s="35"/>
      <c r="J3" s="35"/>
      <c r="K3" s="35"/>
      <c r="L3" s="35"/>
    </row>
    <row r="4" spans="1:12" ht="23.95" customHeight="1">
      <c r="C4" s="10"/>
      <c r="D4" s="69"/>
      <c r="E4" s="20"/>
      <c r="G4" s="5" t="s">
        <v>38</v>
      </c>
    </row>
    <row r="5" spans="1:12" ht="23.95" customHeight="1">
      <c r="D5" s="70"/>
      <c r="E5" s="45" t="s">
        <v>158</v>
      </c>
      <c r="F5" s="46"/>
      <c r="G5" s="45" t="s">
        <v>144</v>
      </c>
    </row>
    <row r="6" spans="1:12" ht="23.95" customHeight="1">
      <c r="A6" s="35" t="s">
        <v>9</v>
      </c>
      <c r="C6" s="10"/>
      <c r="D6" s="10"/>
      <c r="E6" s="60"/>
      <c r="F6" s="10"/>
      <c r="G6" s="60"/>
    </row>
    <row r="7" spans="1:12" ht="23.95" customHeight="1">
      <c r="A7" s="10" t="s">
        <v>131</v>
      </c>
      <c r="D7" s="59"/>
      <c r="E7" s="39">
        <f>PL!E30</f>
        <v>1317227</v>
      </c>
      <c r="F7" s="39"/>
      <c r="G7" s="39">
        <v>815440</v>
      </c>
      <c r="H7" s="60"/>
      <c r="J7" s="28"/>
      <c r="K7" s="28"/>
      <c r="L7" s="28"/>
    </row>
    <row r="8" spans="1:12" ht="23.95" customHeight="1">
      <c r="A8" s="1" t="s">
        <v>132</v>
      </c>
      <c r="C8" s="10"/>
      <c r="D8" s="59"/>
      <c r="E8" s="39"/>
      <c r="F8" s="39"/>
      <c r="G8" s="39"/>
      <c r="J8" s="28"/>
      <c r="K8" s="28"/>
      <c r="L8" s="28"/>
    </row>
    <row r="9" spans="1:12" ht="23.95" customHeight="1">
      <c r="A9" s="1" t="s">
        <v>65</v>
      </c>
      <c r="C9" s="10"/>
      <c r="D9" s="59"/>
      <c r="E9" s="39"/>
      <c r="F9" s="39"/>
      <c r="G9" s="39"/>
      <c r="J9" s="28"/>
      <c r="K9" s="28"/>
      <c r="L9" s="28"/>
    </row>
    <row r="10" spans="1:12" ht="23.95" customHeight="1">
      <c r="A10" s="24" t="s">
        <v>36</v>
      </c>
      <c r="C10" s="10"/>
      <c r="D10" s="59"/>
      <c r="E10" s="39">
        <v>421443</v>
      </c>
      <c r="F10" s="39"/>
      <c r="G10" s="94">
        <v>439928</v>
      </c>
      <c r="H10" s="60"/>
      <c r="J10" s="28"/>
      <c r="K10" s="28"/>
      <c r="L10" s="28"/>
    </row>
    <row r="11" spans="1:12" ht="23.95" customHeight="1">
      <c r="A11" s="24" t="s">
        <v>136</v>
      </c>
      <c r="C11" s="10"/>
      <c r="D11" s="59"/>
      <c r="E11" s="39">
        <v>2550383</v>
      </c>
      <c r="F11" s="39"/>
      <c r="G11" s="94">
        <v>3283835</v>
      </c>
      <c r="H11" s="60"/>
      <c r="J11" s="28"/>
      <c r="K11" s="28"/>
      <c r="L11" s="28"/>
    </row>
    <row r="12" spans="1:12" ht="23.95" customHeight="1">
      <c r="A12" s="24" t="s">
        <v>154</v>
      </c>
      <c r="C12" s="10"/>
      <c r="D12" s="59"/>
      <c r="E12" s="39">
        <v>39804</v>
      </c>
      <c r="F12" s="39"/>
      <c r="G12" s="94">
        <v>56193</v>
      </c>
      <c r="H12" s="60"/>
      <c r="J12" s="28"/>
      <c r="K12" s="28"/>
      <c r="L12" s="28"/>
    </row>
    <row r="13" spans="1:12" ht="23.95" customHeight="1">
      <c r="A13" s="24" t="s">
        <v>155</v>
      </c>
      <c r="C13" s="10"/>
      <c r="D13" s="59"/>
      <c r="E13" s="39">
        <v>1040</v>
      </c>
      <c r="F13" s="39"/>
      <c r="G13" s="94">
        <v>20325</v>
      </c>
      <c r="H13" s="60"/>
      <c r="J13" s="28"/>
      <c r="K13" s="28"/>
      <c r="L13" s="28"/>
    </row>
    <row r="14" spans="1:12" ht="23.95" customHeight="1">
      <c r="A14" s="24" t="s">
        <v>146</v>
      </c>
      <c r="C14" s="10"/>
      <c r="D14" s="59"/>
      <c r="E14" s="39">
        <v>0</v>
      </c>
      <c r="F14" s="39"/>
      <c r="G14" s="94">
        <v>962</v>
      </c>
      <c r="H14" s="60"/>
      <c r="J14" s="28"/>
      <c r="K14" s="28"/>
      <c r="L14" s="28"/>
    </row>
    <row r="15" spans="1:12" ht="23.95" customHeight="1">
      <c r="A15" s="24" t="s">
        <v>183</v>
      </c>
      <c r="C15" s="10"/>
      <c r="D15" s="59"/>
      <c r="E15" s="39">
        <v>-108115</v>
      </c>
      <c r="F15" s="39"/>
      <c r="G15" s="94">
        <v>-54723</v>
      </c>
      <c r="H15" s="60"/>
      <c r="J15" s="28"/>
      <c r="K15" s="28"/>
      <c r="L15" s="28"/>
    </row>
    <row r="16" spans="1:12" ht="23.95" customHeight="1">
      <c r="A16" s="24" t="s">
        <v>162</v>
      </c>
      <c r="C16" s="10"/>
      <c r="D16" s="59"/>
      <c r="E16" s="39">
        <v>-415</v>
      </c>
      <c r="F16" s="39"/>
      <c r="G16" s="94">
        <v>-1064</v>
      </c>
      <c r="H16" s="60"/>
      <c r="J16" s="28"/>
      <c r="K16" s="28"/>
      <c r="L16" s="28"/>
    </row>
    <row r="17" spans="1:12" ht="23.95" customHeight="1">
      <c r="A17" s="24" t="s">
        <v>163</v>
      </c>
      <c r="C17" s="10"/>
      <c r="D17" s="59"/>
      <c r="E17" s="39">
        <v>227</v>
      </c>
      <c r="F17" s="39"/>
      <c r="G17" s="94">
        <v>-10208</v>
      </c>
      <c r="H17" s="60"/>
      <c r="J17" s="28"/>
      <c r="K17" s="28"/>
      <c r="L17" s="28"/>
    </row>
    <row r="18" spans="1:12" ht="23.95" customHeight="1">
      <c r="A18" s="24" t="s">
        <v>133</v>
      </c>
      <c r="C18" s="10"/>
      <c r="D18" s="59"/>
      <c r="E18" s="39">
        <v>0</v>
      </c>
      <c r="F18" s="39"/>
      <c r="G18" s="94">
        <v>-155651</v>
      </c>
      <c r="H18" s="60"/>
      <c r="J18" s="28"/>
      <c r="K18" s="28"/>
      <c r="L18" s="28"/>
    </row>
    <row r="19" spans="1:12" ht="23.95" customHeight="1">
      <c r="A19" s="1" t="s">
        <v>49</v>
      </c>
      <c r="C19" s="10"/>
      <c r="D19" s="40"/>
      <c r="E19" s="71">
        <v>-6284155</v>
      </c>
      <c r="F19" s="28"/>
      <c r="G19" s="95">
        <v>-5564607</v>
      </c>
      <c r="H19" s="60"/>
      <c r="J19" s="28"/>
      <c r="K19" s="28"/>
      <c r="L19" s="28"/>
    </row>
    <row r="20" spans="1:12" ht="23.95" customHeight="1">
      <c r="A20" s="1" t="s">
        <v>58</v>
      </c>
      <c r="C20" s="10"/>
      <c r="D20" s="59"/>
      <c r="E20" s="39">
        <v>-423689</v>
      </c>
      <c r="F20" s="39"/>
      <c r="G20" s="94">
        <v>-801303</v>
      </c>
      <c r="H20" s="60"/>
      <c r="J20" s="28"/>
      <c r="K20" s="28"/>
      <c r="L20" s="28"/>
    </row>
    <row r="21" spans="1:12" ht="23.95" customHeight="1">
      <c r="A21" s="1" t="s">
        <v>130</v>
      </c>
      <c r="C21" s="10"/>
      <c r="D21" s="40"/>
      <c r="E21" s="71">
        <v>6718078</v>
      </c>
      <c r="F21" s="28"/>
      <c r="G21" s="95">
        <v>5675940</v>
      </c>
      <c r="H21" s="60"/>
      <c r="J21" s="28"/>
      <c r="K21" s="28"/>
      <c r="L21" s="28"/>
    </row>
    <row r="22" spans="1:12" ht="23.95" customHeight="1">
      <c r="A22" s="1" t="s">
        <v>47</v>
      </c>
      <c r="C22" s="10"/>
      <c r="D22" s="40"/>
      <c r="E22" s="71">
        <v>-2358430</v>
      </c>
      <c r="F22" s="28"/>
      <c r="G22" s="95">
        <v>-2309226</v>
      </c>
      <c r="H22" s="60"/>
      <c r="J22" s="28"/>
      <c r="K22" s="28"/>
      <c r="L22" s="28"/>
    </row>
    <row r="23" spans="1:12" ht="23.95" customHeight="1">
      <c r="A23" s="1" t="s">
        <v>48</v>
      </c>
      <c r="C23" s="10"/>
      <c r="D23" s="40"/>
      <c r="E23" s="72">
        <v>-132143</v>
      </c>
      <c r="F23" s="28"/>
      <c r="G23" s="96">
        <v>-569360</v>
      </c>
      <c r="H23" s="60"/>
      <c r="J23" s="28"/>
      <c r="K23" s="28"/>
      <c r="L23" s="28"/>
    </row>
    <row r="24" spans="1:12" ht="23.95" customHeight="1">
      <c r="A24" s="13" t="s">
        <v>138</v>
      </c>
      <c r="C24" s="10"/>
      <c r="D24" s="59"/>
      <c r="E24" s="39">
        <f>SUM(E7:E23)</f>
        <v>1741255</v>
      </c>
      <c r="F24" s="39"/>
      <c r="G24" s="39">
        <f>SUM(G7:G23)</f>
        <v>826481</v>
      </c>
      <c r="H24" s="60"/>
      <c r="J24" s="28"/>
      <c r="K24" s="28"/>
      <c r="L24" s="28"/>
    </row>
    <row r="25" spans="1:12" ht="23.95" customHeight="1">
      <c r="A25" s="1" t="s">
        <v>156</v>
      </c>
      <c r="C25" s="10"/>
      <c r="D25" s="59"/>
      <c r="E25" s="39"/>
      <c r="F25" s="39"/>
      <c r="G25" s="39"/>
      <c r="J25" s="28"/>
      <c r="K25" s="28"/>
      <c r="L25" s="28"/>
    </row>
    <row r="26" spans="1:12" ht="23.95" customHeight="1">
      <c r="A26" s="24" t="s">
        <v>12</v>
      </c>
      <c r="C26" s="10"/>
      <c r="D26" s="59"/>
      <c r="E26" s="39">
        <v>-670626</v>
      </c>
      <c r="F26" s="39"/>
      <c r="G26" s="94">
        <v>656046</v>
      </c>
      <c r="H26" s="60"/>
      <c r="J26" s="28"/>
      <c r="K26" s="28"/>
      <c r="L26" s="28"/>
    </row>
    <row r="27" spans="1:12" ht="23.95" customHeight="1">
      <c r="A27" s="24" t="s">
        <v>50</v>
      </c>
      <c r="C27" s="10"/>
      <c r="D27" s="59"/>
      <c r="E27" s="39">
        <v>-41675323</v>
      </c>
      <c r="F27" s="39"/>
      <c r="G27" s="94">
        <v>-16509777</v>
      </c>
      <c r="H27" s="60"/>
      <c r="J27" s="28"/>
      <c r="K27" s="28"/>
      <c r="L27" s="28"/>
    </row>
    <row r="28" spans="1:12" ht="23.95" customHeight="1">
      <c r="A28" s="24" t="s">
        <v>70</v>
      </c>
      <c r="C28" s="10"/>
      <c r="D28" s="59"/>
      <c r="E28" s="39">
        <v>-13072</v>
      </c>
      <c r="F28" s="39"/>
      <c r="G28" s="94">
        <v>-3056</v>
      </c>
      <c r="H28" s="60"/>
      <c r="I28" s="69"/>
      <c r="J28" s="28"/>
      <c r="K28" s="28"/>
      <c r="L28" s="28"/>
    </row>
    <row r="29" spans="1:12" ht="23.95" customHeight="1">
      <c r="A29" s="24" t="s">
        <v>13</v>
      </c>
      <c r="C29" s="10"/>
      <c r="D29" s="59"/>
      <c r="E29" s="39">
        <v>-167218</v>
      </c>
      <c r="F29" s="39"/>
      <c r="G29" s="94">
        <v>-58922</v>
      </c>
      <c r="H29" s="60"/>
      <c r="J29" s="28"/>
      <c r="K29" s="28"/>
      <c r="L29" s="28"/>
    </row>
    <row r="30" spans="1:12" ht="23.95" customHeight="1">
      <c r="A30" s="24" t="s">
        <v>35</v>
      </c>
      <c r="C30" s="10"/>
      <c r="D30" s="40"/>
      <c r="E30" s="71"/>
      <c r="F30" s="28"/>
      <c r="G30" s="95"/>
      <c r="J30" s="28"/>
      <c r="K30" s="28"/>
      <c r="L30" s="28"/>
    </row>
    <row r="31" spans="1:12" ht="23.95" customHeight="1">
      <c r="A31" s="24" t="s">
        <v>21</v>
      </c>
      <c r="C31" s="10"/>
      <c r="D31" s="40"/>
      <c r="E31" s="71">
        <v>38918933</v>
      </c>
      <c r="F31" s="28"/>
      <c r="G31" s="95">
        <v>9778141</v>
      </c>
      <c r="H31" s="60"/>
      <c r="J31" s="28"/>
      <c r="K31" s="28"/>
      <c r="L31" s="28"/>
    </row>
    <row r="32" spans="1:12" ht="23.95" customHeight="1">
      <c r="A32" s="24" t="s">
        <v>12</v>
      </c>
      <c r="C32" s="10"/>
      <c r="D32" s="40"/>
      <c r="E32" s="28">
        <v>4570467</v>
      </c>
      <c r="F32" s="71"/>
      <c r="G32" s="97">
        <v>6843207</v>
      </c>
      <c r="H32" s="60"/>
      <c r="J32" s="28"/>
      <c r="K32" s="28"/>
      <c r="L32" s="28"/>
    </row>
    <row r="33" spans="1:12" ht="23.95" customHeight="1">
      <c r="A33" s="24" t="s">
        <v>14</v>
      </c>
      <c r="C33" s="10"/>
      <c r="D33" s="10"/>
      <c r="E33" s="71">
        <v>-89037</v>
      </c>
      <c r="F33" s="39"/>
      <c r="G33" s="95">
        <v>-760041</v>
      </c>
      <c r="H33" s="60"/>
      <c r="J33" s="28"/>
      <c r="K33" s="28"/>
      <c r="L33" s="28"/>
    </row>
    <row r="34" spans="1:12" ht="23.95" customHeight="1">
      <c r="A34" s="24" t="s">
        <v>77</v>
      </c>
      <c r="C34" s="10"/>
      <c r="D34" s="40"/>
      <c r="E34" s="39">
        <v>420</v>
      </c>
      <c r="F34" s="28"/>
      <c r="G34" s="94">
        <v>-906</v>
      </c>
      <c r="H34" s="60"/>
      <c r="J34" s="28"/>
      <c r="K34" s="28"/>
      <c r="L34" s="28"/>
    </row>
    <row r="35" spans="1:12" ht="23.95" customHeight="1">
      <c r="A35" s="24" t="s">
        <v>78</v>
      </c>
      <c r="C35" s="10"/>
      <c r="D35" s="40"/>
      <c r="E35" s="28">
        <v>139188</v>
      </c>
      <c r="F35" s="39"/>
      <c r="G35" s="97">
        <v>142760</v>
      </c>
      <c r="H35" s="60"/>
      <c r="J35" s="28"/>
      <c r="K35" s="28"/>
      <c r="L35" s="28"/>
    </row>
    <row r="36" spans="1:12" ht="23.95" customHeight="1">
      <c r="A36" s="24" t="s">
        <v>81</v>
      </c>
      <c r="C36" s="10"/>
      <c r="D36" s="40"/>
      <c r="E36" s="39">
        <v>-12628</v>
      </c>
      <c r="F36" s="39"/>
      <c r="G36" s="39">
        <v>-35322</v>
      </c>
      <c r="H36" s="60"/>
      <c r="J36" s="28"/>
      <c r="K36" s="28"/>
      <c r="L36" s="28"/>
    </row>
    <row r="37" spans="1:12" ht="23.95" customHeight="1">
      <c r="A37" s="24" t="s">
        <v>147</v>
      </c>
      <c r="C37" s="10"/>
      <c r="D37" s="40"/>
      <c r="E37" s="39">
        <v>69355</v>
      </c>
      <c r="F37" s="39"/>
      <c r="G37" s="39">
        <v>53364</v>
      </c>
      <c r="H37" s="60"/>
      <c r="J37" s="28"/>
      <c r="K37" s="28"/>
      <c r="L37" s="28"/>
    </row>
    <row r="38" spans="1:12" ht="23.95" customHeight="1">
      <c r="A38" s="1" t="s">
        <v>15</v>
      </c>
      <c r="C38" s="10"/>
      <c r="D38" s="40"/>
      <c r="E38" s="28">
        <v>139067</v>
      </c>
      <c r="F38" s="71"/>
      <c r="G38" s="97">
        <v>-94197</v>
      </c>
      <c r="H38" s="60"/>
      <c r="J38" s="28"/>
      <c r="K38" s="28"/>
      <c r="L38" s="28"/>
    </row>
    <row r="39" spans="1:12" ht="23.95" customHeight="1">
      <c r="A39" s="13" t="s">
        <v>184</v>
      </c>
      <c r="C39" s="10"/>
      <c r="D39" s="40"/>
      <c r="E39" s="73">
        <f>SUM(E24:E38)</f>
        <v>2950781</v>
      </c>
      <c r="F39" s="28"/>
      <c r="G39" s="73">
        <f>SUM(G24:G38)</f>
        <v>837778</v>
      </c>
      <c r="J39" s="28"/>
      <c r="K39" s="28"/>
      <c r="L39" s="28"/>
    </row>
    <row r="40" spans="1:12" ht="12.05" customHeight="1">
      <c r="A40" s="1"/>
      <c r="C40" s="10"/>
      <c r="D40" s="74"/>
      <c r="E40" s="20"/>
      <c r="G40" s="39"/>
      <c r="J40" s="28"/>
      <c r="L40" s="28"/>
    </row>
    <row r="41" spans="1:12" ht="23.95" customHeight="1">
      <c r="A41" s="1" t="s">
        <v>4</v>
      </c>
      <c r="C41" s="10"/>
      <c r="D41" s="74"/>
      <c r="E41" s="75"/>
      <c r="F41" s="93"/>
      <c r="G41" s="75"/>
      <c r="J41" s="28"/>
      <c r="K41" s="28"/>
      <c r="L41" s="28"/>
    </row>
    <row r="42" spans="1:12" s="7" customFormat="1" ht="23.95" customHeight="1">
      <c r="A42" s="2" t="s">
        <v>86</v>
      </c>
      <c r="B42" s="2"/>
      <c r="C42" s="2"/>
      <c r="D42" s="2"/>
      <c r="E42" s="2"/>
      <c r="F42" s="2"/>
      <c r="G42" s="40"/>
      <c r="J42" s="28"/>
      <c r="K42" s="28"/>
      <c r="L42" s="28"/>
    </row>
    <row r="43" spans="1:12" ht="23.95" customHeight="1">
      <c r="A43" s="8" t="s">
        <v>88</v>
      </c>
      <c r="B43" s="8"/>
      <c r="C43" s="8"/>
      <c r="D43" s="76"/>
      <c r="E43" s="77"/>
      <c r="F43" s="78"/>
      <c r="G43" s="77"/>
      <c r="J43" s="28"/>
      <c r="K43" s="28"/>
      <c r="L43" s="28"/>
    </row>
    <row r="44" spans="1:12" ht="23.95" customHeight="1">
      <c r="A44" s="8" t="s">
        <v>165</v>
      </c>
      <c r="B44" s="35"/>
      <c r="C44" s="35"/>
      <c r="D44" s="35"/>
      <c r="E44" s="35"/>
      <c r="F44" s="35"/>
      <c r="G44" s="35"/>
      <c r="H44" s="35"/>
      <c r="I44" s="35"/>
      <c r="J44" s="28"/>
      <c r="K44" s="28"/>
      <c r="L44" s="28"/>
    </row>
    <row r="45" spans="1:12" ht="23.95" customHeight="1">
      <c r="D45" s="69"/>
      <c r="E45" s="20"/>
      <c r="G45" s="5" t="s">
        <v>38</v>
      </c>
      <c r="J45" s="28"/>
      <c r="K45" s="28"/>
      <c r="L45" s="28"/>
    </row>
    <row r="46" spans="1:12" ht="23.95" customHeight="1">
      <c r="C46" s="91" t="s">
        <v>0</v>
      </c>
      <c r="D46" s="70"/>
      <c r="E46" s="45" t="s">
        <v>158</v>
      </c>
      <c r="F46" s="46"/>
      <c r="G46" s="45" t="s">
        <v>144</v>
      </c>
      <c r="J46" s="28"/>
      <c r="K46" s="28"/>
      <c r="L46" s="28"/>
    </row>
    <row r="47" spans="1:12" ht="23.95" customHeight="1">
      <c r="A47" s="13" t="s">
        <v>10</v>
      </c>
      <c r="C47" s="10"/>
      <c r="D47" s="40"/>
      <c r="E47" s="71"/>
      <c r="F47" s="28"/>
      <c r="G47" s="71"/>
      <c r="J47" s="28"/>
      <c r="K47" s="28"/>
      <c r="L47" s="28"/>
    </row>
    <row r="48" spans="1:12" ht="23.95" customHeight="1">
      <c r="A48" s="1" t="s">
        <v>181</v>
      </c>
      <c r="C48" s="10"/>
      <c r="D48" s="40"/>
      <c r="E48" s="10">
        <v>575</v>
      </c>
      <c r="F48" s="10"/>
      <c r="G48" s="94">
        <v>0</v>
      </c>
      <c r="H48" s="71"/>
      <c r="J48" s="28"/>
      <c r="K48" s="28"/>
      <c r="L48" s="28"/>
    </row>
    <row r="49" spans="1:12" ht="23.95" customHeight="1">
      <c r="A49" s="1" t="s">
        <v>140</v>
      </c>
      <c r="C49" s="10"/>
      <c r="D49" s="40"/>
      <c r="E49" s="10"/>
      <c r="F49" s="10"/>
      <c r="G49" s="10"/>
      <c r="H49" s="71"/>
      <c r="J49" s="28"/>
      <c r="K49" s="28"/>
      <c r="L49" s="28"/>
    </row>
    <row r="50" spans="1:12" ht="23.95" customHeight="1">
      <c r="A50" s="1" t="s">
        <v>124</v>
      </c>
      <c r="C50" s="10"/>
      <c r="D50" s="40"/>
      <c r="E50" s="39">
        <v>6438356</v>
      </c>
      <c r="F50" s="39"/>
      <c r="G50" s="94">
        <v>13891711</v>
      </c>
      <c r="H50" s="71"/>
      <c r="J50" s="28"/>
      <c r="K50" s="28"/>
      <c r="L50" s="28"/>
    </row>
    <row r="51" spans="1:12" ht="23.95" customHeight="1">
      <c r="A51" s="1" t="s">
        <v>152</v>
      </c>
      <c r="C51" s="10"/>
      <c r="D51" s="40"/>
      <c r="E51" s="10"/>
      <c r="F51" s="10"/>
      <c r="G51" s="10"/>
      <c r="H51" s="71"/>
      <c r="J51" s="28"/>
      <c r="K51" s="28"/>
      <c r="L51" s="28"/>
    </row>
    <row r="52" spans="1:12" ht="23.95" customHeight="1">
      <c r="A52" s="1" t="s">
        <v>153</v>
      </c>
      <c r="C52" s="10"/>
      <c r="D52" s="40"/>
      <c r="E52" s="39">
        <v>247898</v>
      </c>
      <c r="F52" s="39"/>
      <c r="G52" s="94">
        <v>495619</v>
      </c>
      <c r="H52" s="71"/>
      <c r="J52" s="28"/>
      <c r="K52" s="28"/>
      <c r="L52" s="28"/>
    </row>
    <row r="53" spans="1:12" ht="23.95" customHeight="1">
      <c r="A53" s="1" t="s">
        <v>22</v>
      </c>
      <c r="C53" s="10"/>
      <c r="D53" s="40"/>
      <c r="E53" s="39">
        <v>900734</v>
      </c>
      <c r="F53" s="39"/>
      <c r="G53" s="94">
        <v>1039169</v>
      </c>
      <c r="H53" s="71"/>
      <c r="J53" s="28"/>
      <c r="K53" s="28"/>
      <c r="L53" s="28"/>
    </row>
    <row r="54" spans="1:12" ht="23.95" customHeight="1">
      <c r="A54" s="1" t="s">
        <v>72</v>
      </c>
      <c r="C54" s="10"/>
      <c r="D54" s="40"/>
      <c r="E54" s="39">
        <v>423689</v>
      </c>
      <c r="F54" s="39"/>
      <c r="G54" s="94">
        <v>801303</v>
      </c>
      <c r="H54" s="71"/>
      <c r="J54" s="28"/>
      <c r="K54" s="28"/>
      <c r="L54" s="28"/>
    </row>
    <row r="55" spans="1:12" ht="23.95" customHeight="1">
      <c r="A55" s="1" t="s">
        <v>182</v>
      </c>
      <c r="C55" s="10"/>
      <c r="D55" s="40"/>
      <c r="E55" s="39">
        <v>-669875</v>
      </c>
      <c r="F55" s="39"/>
      <c r="G55" s="94">
        <v>0</v>
      </c>
      <c r="H55" s="71"/>
      <c r="J55" s="28"/>
      <c r="K55" s="28"/>
      <c r="L55" s="28"/>
    </row>
    <row r="56" spans="1:12" ht="23.95" customHeight="1">
      <c r="A56" s="1" t="s">
        <v>141</v>
      </c>
      <c r="C56" s="10"/>
      <c r="D56" s="40"/>
      <c r="E56" s="71">
        <v>-9857105</v>
      </c>
      <c r="F56" s="71"/>
      <c r="G56" s="95">
        <v>-12709352</v>
      </c>
      <c r="H56" s="71"/>
      <c r="J56" s="28"/>
      <c r="K56" s="28"/>
      <c r="L56" s="28"/>
    </row>
    <row r="57" spans="1:12" ht="23.95" customHeight="1">
      <c r="A57" s="1" t="s">
        <v>143</v>
      </c>
      <c r="C57" s="10"/>
      <c r="D57" s="40"/>
      <c r="E57" s="71"/>
      <c r="F57" s="71"/>
      <c r="G57" s="95"/>
      <c r="H57" s="71"/>
      <c r="J57" s="28"/>
      <c r="K57" s="28"/>
      <c r="L57" s="28"/>
    </row>
    <row r="58" spans="1:12" ht="23.95" customHeight="1">
      <c r="A58" s="1" t="s">
        <v>124</v>
      </c>
      <c r="C58" s="10"/>
      <c r="D58" s="40"/>
      <c r="E58" s="71">
        <v>0</v>
      </c>
      <c r="F58" s="71"/>
      <c r="G58" s="95">
        <v>-398988</v>
      </c>
      <c r="H58" s="71"/>
      <c r="J58" s="28"/>
      <c r="K58" s="28"/>
      <c r="L58" s="28"/>
    </row>
    <row r="59" spans="1:12" ht="23.95" customHeight="1">
      <c r="A59" s="10" t="s">
        <v>82</v>
      </c>
      <c r="C59" s="10"/>
      <c r="D59" s="40"/>
      <c r="E59" s="71">
        <v>1733</v>
      </c>
      <c r="F59" s="71"/>
      <c r="G59" s="71">
        <v>5123</v>
      </c>
      <c r="H59" s="71"/>
      <c r="J59" s="28"/>
      <c r="K59" s="28"/>
      <c r="L59" s="28"/>
    </row>
    <row r="60" spans="1:12" ht="23.95" customHeight="1">
      <c r="A60" s="1" t="s">
        <v>71</v>
      </c>
      <c r="C60" s="1"/>
      <c r="D60" s="40"/>
      <c r="E60" s="39">
        <v>-120812</v>
      </c>
      <c r="F60" s="39"/>
      <c r="G60" s="39">
        <v>-98001</v>
      </c>
      <c r="H60" s="60"/>
      <c r="J60" s="28"/>
      <c r="K60" s="28"/>
      <c r="L60" s="28"/>
    </row>
    <row r="61" spans="1:12" ht="23.95" customHeight="1">
      <c r="A61" s="1" t="s">
        <v>66</v>
      </c>
      <c r="B61" s="1"/>
      <c r="C61" s="1"/>
      <c r="D61" s="40"/>
      <c r="E61" s="39">
        <v>-98353</v>
      </c>
      <c r="F61" s="39"/>
      <c r="G61" s="39">
        <v>-60880</v>
      </c>
      <c r="H61" s="60"/>
      <c r="J61" s="28"/>
      <c r="K61" s="28"/>
      <c r="L61" s="28"/>
    </row>
    <row r="62" spans="1:12" ht="23.95" customHeight="1">
      <c r="A62" s="13" t="s">
        <v>177</v>
      </c>
      <c r="B62" s="1"/>
      <c r="C62" s="1"/>
      <c r="D62" s="40"/>
      <c r="E62" s="79">
        <f>SUM(E48:E61)</f>
        <v>-2733160</v>
      </c>
      <c r="F62" s="28"/>
      <c r="G62" s="79">
        <f>SUM(G48:G61)</f>
        <v>2965704</v>
      </c>
      <c r="J62" s="28"/>
      <c r="K62" s="28"/>
      <c r="L62" s="28"/>
    </row>
    <row r="63" spans="1:12" ht="23.95" customHeight="1">
      <c r="A63" s="13" t="s">
        <v>83</v>
      </c>
      <c r="B63" s="1"/>
      <c r="C63" s="1"/>
      <c r="D63" s="40"/>
      <c r="E63" s="39"/>
      <c r="F63" s="28"/>
      <c r="G63" s="39"/>
      <c r="K63" s="28"/>
      <c r="L63" s="28"/>
    </row>
    <row r="64" spans="1:12" ht="23.95" customHeight="1">
      <c r="A64" s="24" t="s">
        <v>148</v>
      </c>
      <c r="B64" s="1"/>
      <c r="C64" s="1"/>
      <c r="D64" s="40"/>
      <c r="E64" s="39">
        <v>-228777</v>
      </c>
      <c r="F64" s="28"/>
      <c r="G64" s="39">
        <v>-242795</v>
      </c>
      <c r="K64" s="28"/>
      <c r="L64" s="28"/>
    </row>
    <row r="65" spans="1:12" ht="23.95" customHeight="1">
      <c r="A65" s="24" t="s">
        <v>139</v>
      </c>
      <c r="B65" s="1"/>
      <c r="C65" s="1"/>
      <c r="D65" s="40"/>
      <c r="E65" s="39">
        <v>0</v>
      </c>
      <c r="F65" s="28"/>
      <c r="G65" s="94">
        <v>2400000</v>
      </c>
      <c r="K65" s="28"/>
      <c r="L65" s="28"/>
    </row>
    <row r="66" spans="1:12" ht="23.95" customHeight="1">
      <c r="A66" s="24" t="s">
        <v>149</v>
      </c>
      <c r="B66" s="1"/>
      <c r="C66" s="1"/>
      <c r="D66" s="40"/>
      <c r="E66" s="39">
        <v>-1658</v>
      </c>
      <c r="F66" s="28"/>
      <c r="G66" s="94">
        <v>-5004318</v>
      </c>
      <c r="K66" s="28"/>
      <c r="L66" s="28"/>
    </row>
    <row r="67" spans="1:12" ht="23.95" customHeight="1">
      <c r="A67" s="1" t="s">
        <v>89</v>
      </c>
      <c r="B67" s="1"/>
      <c r="C67" s="92">
        <v>27</v>
      </c>
      <c r="D67" s="40"/>
      <c r="E67" s="39">
        <v>0</v>
      </c>
      <c r="F67" s="28"/>
      <c r="G67" s="94">
        <v>-1040000</v>
      </c>
      <c r="K67" s="28"/>
      <c r="L67" s="28"/>
    </row>
    <row r="68" spans="1:12" ht="23.95" customHeight="1">
      <c r="A68" s="13" t="s">
        <v>185</v>
      </c>
      <c r="B68" s="1"/>
      <c r="C68" s="1"/>
      <c r="D68" s="40"/>
      <c r="E68" s="79">
        <f>SUM(E64:E67)</f>
        <v>-230435</v>
      </c>
      <c r="F68" s="28"/>
      <c r="G68" s="79">
        <f>SUM(G64:G67)</f>
        <v>-3887113</v>
      </c>
      <c r="K68" s="28"/>
      <c r="L68" s="28"/>
    </row>
    <row r="69" spans="1:12" ht="23.95" customHeight="1">
      <c r="A69" s="80" t="s">
        <v>186</v>
      </c>
      <c r="C69" s="10"/>
      <c r="D69" s="40"/>
      <c r="E69" s="71">
        <f>SUM(E39,E62,E68)</f>
        <v>-12814</v>
      </c>
      <c r="F69" s="28"/>
      <c r="G69" s="71">
        <f>SUM(G39,G62,G68)</f>
        <v>-83631</v>
      </c>
      <c r="J69" s="28"/>
      <c r="K69" s="28"/>
      <c r="L69" s="28"/>
    </row>
    <row r="70" spans="1:12" ht="23.95" customHeight="1">
      <c r="A70" s="13" t="s">
        <v>53</v>
      </c>
      <c r="C70" s="10"/>
      <c r="D70" s="40"/>
      <c r="E70" s="72">
        <v>717749</v>
      </c>
      <c r="F70" s="28"/>
      <c r="G70" s="72">
        <v>801380</v>
      </c>
      <c r="J70" s="28"/>
      <c r="K70" s="28"/>
      <c r="L70" s="28"/>
    </row>
    <row r="71" spans="1:12" ht="23.95" customHeight="1" thickBot="1">
      <c r="A71" s="13" t="s">
        <v>174</v>
      </c>
      <c r="C71" s="10"/>
      <c r="D71" s="40"/>
      <c r="E71" s="81">
        <f>SUM(E69:E70)</f>
        <v>704935</v>
      </c>
      <c r="F71" s="28"/>
      <c r="G71" s="81">
        <f>SUM(G69:G70)</f>
        <v>717749</v>
      </c>
      <c r="J71" s="28"/>
      <c r="K71" s="28"/>
      <c r="L71" s="28"/>
    </row>
    <row r="72" spans="1:12" ht="23.95" customHeight="1" thickTop="1">
      <c r="A72" s="1"/>
      <c r="C72" s="10"/>
      <c r="D72" s="40"/>
      <c r="E72" s="82">
        <f>E71-BS!E7</f>
        <v>0</v>
      </c>
      <c r="F72" s="83"/>
      <c r="G72" s="82">
        <f>G71-BS!G7</f>
        <v>0</v>
      </c>
      <c r="J72" s="28"/>
      <c r="K72" s="28"/>
      <c r="L72" s="28"/>
    </row>
    <row r="73" spans="1:12" ht="23.95" customHeight="1">
      <c r="A73" s="13" t="s">
        <v>11</v>
      </c>
      <c r="C73" s="10"/>
      <c r="D73" s="40"/>
      <c r="E73" s="28"/>
      <c r="F73" s="28"/>
      <c r="G73" s="10"/>
      <c r="J73" s="28"/>
      <c r="K73" s="28"/>
      <c r="L73" s="28"/>
    </row>
    <row r="74" spans="1:12" ht="23.95" customHeight="1">
      <c r="A74" s="24" t="s">
        <v>84</v>
      </c>
      <c r="C74" s="10"/>
      <c r="D74" s="40"/>
      <c r="E74" s="28"/>
      <c r="F74" s="28"/>
      <c r="G74" s="28"/>
      <c r="J74" s="28"/>
      <c r="K74" s="28"/>
      <c r="L74" s="28"/>
    </row>
    <row r="75" spans="1:12" ht="23.95" customHeight="1">
      <c r="A75" s="84" t="s">
        <v>134</v>
      </c>
      <c r="C75" s="10"/>
      <c r="D75" s="40"/>
      <c r="E75" s="28">
        <v>168840</v>
      </c>
      <c r="F75" s="28"/>
      <c r="G75" s="28">
        <v>122734</v>
      </c>
      <c r="J75" s="28"/>
      <c r="K75" s="28"/>
      <c r="L75" s="28"/>
    </row>
    <row r="76" spans="1:12" ht="23.95" customHeight="1">
      <c r="A76" s="84" t="s">
        <v>23</v>
      </c>
      <c r="C76" s="10"/>
      <c r="D76" s="40"/>
      <c r="E76" s="16">
        <v>16036</v>
      </c>
      <c r="F76" s="28"/>
      <c r="G76" s="98">
        <v>20143</v>
      </c>
      <c r="J76" s="28"/>
      <c r="K76" s="28"/>
      <c r="L76" s="28"/>
    </row>
    <row r="77" spans="1:12" ht="23.95" customHeight="1">
      <c r="A77" s="84" t="s">
        <v>70</v>
      </c>
      <c r="C77" s="10"/>
      <c r="D77" s="85"/>
      <c r="E77" s="39">
        <v>0</v>
      </c>
      <c r="F77" s="10"/>
      <c r="G77" s="39">
        <v>118730</v>
      </c>
      <c r="K77" s="28"/>
      <c r="L77" s="28"/>
    </row>
    <row r="78" spans="1:12" ht="23.95" customHeight="1">
      <c r="A78" s="84" t="s">
        <v>160</v>
      </c>
      <c r="C78" s="10"/>
      <c r="D78" s="85"/>
      <c r="E78" s="75">
        <v>346091</v>
      </c>
      <c r="F78" s="10"/>
      <c r="G78" s="39">
        <v>0</v>
      </c>
      <c r="K78" s="28"/>
      <c r="L78" s="28"/>
    </row>
    <row r="79" spans="1:12" ht="23.95" customHeight="1">
      <c r="A79" s="24"/>
      <c r="C79" s="10"/>
      <c r="D79" s="85"/>
      <c r="E79" s="75"/>
      <c r="F79" s="10"/>
      <c r="G79" s="39"/>
      <c r="K79" s="28"/>
      <c r="L79" s="28"/>
    </row>
    <row r="80" spans="1:12" ht="23.95" customHeight="1">
      <c r="A80" s="1" t="s">
        <v>4</v>
      </c>
      <c r="C80" s="10"/>
      <c r="D80" s="69"/>
      <c r="E80" s="20"/>
      <c r="F80" s="10"/>
      <c r="G80" s="20"/>
      <c r="K80" s="28"/>
      <c r="L80" s="28"/>
    </row>
    <row r="81" spans="1:12" ht="23.95" customHeight="1">
      <c r="E81" s="23"/>
      <c r="F81" s="23"/>
      <c r="K81" s="28"/>
    </row>
    <row r="82" spans="1:12" ht="23.95" customHeight="1">
      <c r="E82" s="23"/>
      <c r="F82" s="23"/>
      <c r="K82" s="28"/>
    </row>
    <row r="83" spans="1:12" ht="23.95" customHeight="1">
      <c r="E83" s="23"/>
      <c r="F83" s="23"/>
      <c r="K83" s="28"/>
    </row>
    <row r="84" spans="1:12" ht="23.95" customHeight="1">
      <c r="E84" s="23"/>
      <c r="F84" s="23"/>
      <c r="K84" s="28"/>
    </row>
    <row r="85" spans="1:12" ht="23.95" customHeight="1">
      <c r="E85" s="23"/>
      <c r="F85" s="23"/>
      <c r="K85" s="28"/>
    </row>
    <row r="86" spans="1:12" ht="23.95" customHeight="1">
      <c r="E86" s="23"/>
      <c r="F86" s="23"/>
      <c r="K86" s="28"/>
    </row>
    <row r="87" spans="1:12" ht="23.95" customHeight="1">
      <c r="E87" s="23"/>
      <c r="F87" s="23"/>
      <c r="K87" s="28"/>
    </row>
    <row r="88" spans="1:12" ht="23.95" customHeight="1">
      <c r="E88" s="23"/>
      <c r="F88" s="23"/>
      <c r="K88" s="28"/>
    </row>
    <row r="89" spans="1:12" ht="23.95" customHeight="1">
      <c r="E89" s="23"/>
      <c r="F89" s="23"/>
    </row>
    <row r="90" spans="1:12" ht="23.95" customHeight="1">
      <c r="E90" s="23"/>
      <c r="F90" s="23"/>
    </row>
    <row r="91" spans="1:12" ht="23.95" customHeight="1">
      <c r="E91" s="23"/>
      <c r="F91" s="23"/>
    </row>
    <row r="92" spans="1:12" ht="23.95" customHeight="1">
      <c r="E92" s="23"/>
      <c r="F92" s="23"/>
    </row>
    <row r="93" spans="1:12" s="54" customFormat="1" ht="23.95" customHeight="1">
      <c r="A93" s="10"/>
      <c r="B93" s="10"/>
      <c r="C93" s="20"/>
      <c r="D93" s="20"/>
      <c r="E93" s="23"/>
      <c r="F93" s="23"/>
      <c r="G93" s="5"/>
      <c r="H93" s="10"/>
      <c r="I93" s="10"/>
      <c r="J93" s="10"/>
      <c r="K93" s="10"/>
      <c r="L93" s="10"/>
    </row>
    <row r="94" spans="1:12" s="54" customFormat="1" ht="23.95" customHeight="1">
      <c r="A94" s="10"/>
      <c r="B94" s="10"/>
      <c r="C94" s="20"/>
      <c r="D94" s="20"/>
      <c r="E94" s="23"/>
      <c r="F94" s="23"/>
      <c r="G94" s="5"/>
      <c r="H94" s="10"/>
      <c r="I94" s="10"/>
      <c r="J94" s="10"/>
      <c r="K94" s="10"/>
      <c r="L94" s="10"/>
    </row>
    <row r="95" spans="1:12" s="54" customFormat="1" ht="23.95" customHeight="1">
      <c r="A95" s="10"/>
      <c r="B95" s="10"/>
      <c r="C95" s="20"/>
      <c r="D95" s="20"/>
      <c r="E95" s="23"/>
      <c r="F95" s="23"/>
      <c r="G95" s="5"/>
      <c r="H95" s="10"/>
      <c r="I95" s="10"/>
      <c r="J95" s="10"/>
      <c r="K95" s="10"/>
      <c r="L95" s="10"/>
    </row>
    <row r="96" spans="1:12" s="54" customFormat="1" ht="23.95" customHeight="1">
      <c r="A96" s="10"/>
      <c r="B96" s="10"/>
      <c r="C96" s="20"/>
      <c r="D96" s="20"/>
      <c r="E96" s="23"/>
      <c r="F96" s="23"/>
      <c r="G96" s="5"/>
      <c r="H96" s="10"/>
      <c r="I96" s="10"/>
      <c r="J96" s="10"/>
      <c r="K96" s="10"/>
      <c r="L96" s="10"/>
    </row>
    <row r="97" spans="1:12" s="54" customFormat="1" ht="23.95" customHeight="1">
      <c r="A97" s="10"/>
      <c r="B97" s="10"/>
      <c r="C97" s="20"/>
      <c r="D97" s="20"/>
      <c r="E97" s="23"/>
      <c r="F97" s="23"/>
      <c r="G97" s="5"/>
      <c r="H97" s="10"/>
      <c r="I97" s="10"/>
      <c r="J97" s="10"/>
      <c r="K97" s="10"/>
      <c r="L97" s="10"/>
    </row>
    <row r="98" spans="1:12" s="54" customFormat="1" ht="23.95" customHeight="1">
      <c r="A98" s="10"/>
      <c r="B98" s="10"/>
      <c r="C98" s="20"/>
      <c r="D98" s="20"/>
      <c r="E98" s="23"/>
      <c r="F98" s="23"/>
      <c r="G98" s="5"/>
      <c r="H98" s="10"/>
      <c r="I98" s="10"/>
      <c r="J98" s="10"/>
      <c r="K98" s="10"/>
      <c r="L98" s="10"/>
    </row>
    <row r="99" spans="1:12" s="54" customFormat="1" ht="23.95" customHeight="1">
      <c r="A99" s="10"/>
      <c r="B99" s="10"/>
      <c r="C99" s="20"/>
      <c r="D99" s="20"/>
      <c r="E99" s="23"/>
      <c r="F99" s="23"/>
      <c r="G99" s="5"/>
      <c r="H99" s="10"/>
      <c r="I99" s="10"/>
      <c r="J99" s="10"/>
      <c r="K99" s="10"/>
      <c r="L99" s="10"/>
    </row>
    <row r="100" spans="1:12" s="54" customFormat="1" ht="23.95" customHeight="1">
      <c r="A100" s="10"/>
      <c r="B100" s="10"/>
      <c r="C100" s="20"/>
      <c r="D100" s="20"/>
      <c r="E100" s="23"/>
      <c r="F100" s="23"/>
      <c r="G100" s="5"/>
      <c r="H100" s="10"/>
      <c r="I100" s="10"/>
      <c r="J100" s="10"/>
      <c r="K100" s="10"/>
      <c r="L100" s="10"/>
    </row>
    <row r="101" spans="1:12" s="54" customFormat="1" ht="23.95" customHeight="1">
      <c r="A101" s="10"/>
      <c r="B101" s="10"/>
      <c r="C101" s="20"/>
      <c r="D101" s="20"/>
      <c r="E101" s="23"/>
      <c r="F101" s="23"/>
      <c r="G101" s="5"/>
      <c r="H101" s="10"/>
      <c r="I101" s="10"/>
      <c r="J101" s="10"/>
      <c r="K101" s="10"/>
      <c r="L101" s="10"/>
    </row>
    <row r="102" spans="1:12" s="54" customFormat="1" ht="23.95" customHeight="1">
      <c r="A102" s="10"/>
      <c r="B102" s="10"/>
      <c r="C102" s="20"/>
      <c r="D102" s="20"/>
      <c r="E102" s="23"/>
      <c r="F102" s="23"/>
      <c r="G102" s="5"/>
      <c r="H102" s="10"/>
      <c r="I102" s="10"/>
      <c r="J102" s="10"/>
      <c r="K102" s="10"/>
      <c r="L102" s="10"/>
    </row>
    <row r="103" spans="1:12" s="54" customFormat="1" ht="23.95" customHeight="1">
      <c r="A103" s="10"/>
      <c r="B103" s="10"/>
      <c r="C103" s="20"/>
      <c r="D103" s="20"/>
      <c r="E103" s="23"/>
      <c r="F103" s="23"/>
      <c r="G103" s="5"/>
      <c r="H103" s="10"/>
      <c r="I103" s="10"/>
      <c r="J103" s="10"/>
      <c r="K103" s="10"/>
      <c r="L103" s="10"/>
    </row>
    <row r="104" spans="1:12" s="54" customFormat="1" ht="23.95" customHeight="1">
      <c r="A104" s="10"/>
      <c r="B104" s="10"/>
      <c r="C104" s="20"/>
      <c r="D104" s="20"/>
      <c r="E104" s="23"/>
      <c r="F104" s="23"/>
      <c r="G104" s="5"/>
      <c r="H104" s="10"/>
      <c r="I104" s="10"/>
      <c r="J104" s="10"/>
      <c r="K104" s="10"/>
      <c r="L104" s="10"/>
    </row>
    <row r="105" spans="1:12" s="54" customFormat="1" ht="23.95" customHeight="1">
      <c r="A105" s="10"/>
      <c r="B105" s="10"/>
      <c r="C105" s="20"/>
      <c r="D105" s="20"/>
      <c r="E105" s="23"/>
      <c r="F105" s="23"/>
      <c r="G105" s="5"/>
      <c r="H105" s="10"/>
      <c r="I105" s="10"/>
      <c r="J105" s="10"/>
      <c r="K105" s="10"/>
      <c r="L105" s="10"/>
    </row>
    <row r="106" spans="1:12" s="54" customFormat="1" ht="23.95" customHeight="1">
      <c r="A106" s="10"/>
      <c r="B106" s="10"/>
      <c r="C106" s="20"/>
      <c r="D106" s="20"/>
      <c r="E106" s="23"/>
      <c r="F106" s="23"/>
      <c r="G106" s="5"/>
      <c r="H106" s="10"/>
      <c r="I106" s="10"/>
      <c r="J106" s="10"/>
      <c r="K106" s="10"/>
      <c r="L106" s="10"/>
    </row>
    <row r="107" spans="1:12" s="54" customFormat="1" ht="23.95" customHeight="1">
      <c r="A107" s="10"/>
      <c r="B107" s="10"/>
      <c r="C107" s="20"/>
      <c r="D107" s="20"/>
      <c r="E107" s="23"/>
      <c r="F107" s="23"/>
      <c r="G107" s="5"/>
      <c r="H107" s="10"/>
      <c r="I107" s="10"/>
      <c r="J107" s="10"/>
      <c r="K107" s="10"/>
      <c r="L107" s="10"/>
    </row>
    <row r="108" spans="1:12" s="54" customFormat="1" ht="23.95" customHeight="1">
      <c r="A108" s="10"/>
      <c r="B108" s="10"/>
      <c r="C108" s="20"/>
      <c r="D108" s="20"/>
      <c r="E108" s="23"/>
      <c r="F108" s="23"/>
      <c r="G108" s="5"/>
      <c r="H108" s="10"/>
      <c r="I108" s="10"/>
      <c r="J108" s="10"/>
      <c r="K108" s="10"/>
      <c r="L108" s="10"/>
    </row>
    <row r="109" spans="1:12" s="54" customFormat="1" ht="23.95" customHeight="1">
      <c r="A109" s="10"/>
      <c r="B109" s="10"/>
      <c r="C109" s="20"/>
      <c r="D109" s="20"/>
      <c r="E109" s="23"/>
      <c r="F109" s="23"/>
      <c r="G109" s="5"/>
      <c r="H109" s="10"/>
      <c r="I109" s="10"/>
      <c r="J109" s="10"/>
      <c r="K109" s="10"/>
      <c r="L109" s="10"/>
    </row>
    <row r="110" spans="1:12" s="54" customFormat="1" ht="23.95" customHeight="1">
      <c r="A110" s="10"/>
      <c r="B110" s="10"/>
      <c r="C110" s="20"/>
      <c r="D110" s="20"/>
      <c r="E110" s="23"/>
      <c r="F110" s="23"/>
      <c r="G110" s="5"/>
      <c r="H110" s="10"/>
      <c r="I110" s="10"/>
      <c r="J110" s="10"/>
      <c r="K110" s="10"/>
      <c r="L110" s="10"/>
    </row>
    <row r="111" spans="1:12" s="54" customFormat="1" ht="23.95" customHeight="1">
      <c r="A111" s="10"/>
      <c r="B111" s="10"/>
      <c r="C111" s="20"/>
      <c r="D111" s="20"/>
      <c r="E111" s="23"/>
      <c r="F111" s="23"/>
      <c r="G111" s="5"/>
      <c r="H111" s="10"/>
      <c r="I111" s="10"/>
      <c r="J111" s="10"/>
      <c r="K111" s="10"/>
      <c r="L111" s="10"/>
    </row>
    <row r="112" spans="1:12" s="54" customFormat="1" ht="23.95" customHeight="1">
      <c r="A112" s="10"/>
      <c r="B112" s="10"/>
      <c r="C112" s="20"/>
      <c r="D112" s="20"/>
      <c r="E112" s="23"/>
      <c r="F112" s="23"/>
      <c r="G112" s="5"/>
      <c r="H112" s="10"/>
      <c r="I112" s="10"/>
      <c r="J112" s="10"/>
      <c r="K112" s="10"/>
      <c r="L112" s="10"/>
    </row>
    <row r="113" spans="1:12" s="54" customFormat="1" ht="23.95" customHeight="1">
      <c r="A113" s="10"/>
      <c r="B113" s="10"/>
      <c r="C113" s="20"/>
      <c r="D113" s="20"/>
      <c r="E113" s="23"/>
      <c r="F113" s="23"/>
      <c r="G113" s="5"/>
      <c r="H113" s="10"/>
      <c r="I113" s="10"/>
      <c r="J113" s="10"/>
      <c r="K113" s="10"/>
      <c r="L113" s="10"/>
    </row>
    <row r="114" spans="1:12" s="54" customFormat="1" ht="23.95" customHeight="1">
      <c r="A114" s="10"/>
      <c r="B114" s="10"/>
      <c r="C114" s="20"/>
      <c r="D114" s="20"/>
      <c r="E114" s="23"/>
      <c r="F114" s="23"/>
      <c r="G114" s="5"/>
      <c r="H114" s="10"/>
      <c r="I114" s="10"/>
      <c r="J114" s="10"/>
      <c r="K114" s="10"/>
      <c r="L114" s="10"/>
    </row>
    <row r="115" spans="1:12" s="54" customFormat="1" ht="23.95" customHeight="1">
      <c r="A115" s="10"/>
      <c r="B115" s="10"/>
      <c r="C115" s="20"/>
      <c r="D115" s="20"/>
      <c r="E115" s="23"/>
      <c r="F115" s="23"/>
      <c r="G115" s="5"/>
      <c r="H115" s="10"/>
      <c r="I115" s="10"/>
      <c r="J115" s="10"/>
      <c r="K115" s="10"/>
      <c r="L115" s="10"/>
    </row>
    <row r="116" spans="1:12" s="54" customFormat="1" ht="23.95" customHeight="1">
      <c r="A116" s="10"/>
      <c r="B116" s="10"/>
      <c r="C116" s="20"/>
      <c r="D116" s="20"/>
      <c r="E116" s="23"/>
      <c r="F116" s="23"/>
      <c r="G116" s="5"/>
      <c r="H116" s="10"/>
      <c r="I116" s="10"/>
      <c r="J116" s="10"/>
      <c r="K116" s="10"/>
      <c r="L116" s="10"/>
    </row>
    <row r="117" spans="1:12" s="54" customFormat="1" ht="23.95" customHeight="1">
      <c r="A117" s="10"/>
      <c r="B117" s="10"/>
      <c r="C117" s="20"/>
      <c r="D117" s="20"/>
      <c r="E117" s="23"/>
      <c r="F117" s="23"/>
      <c r="G117" s="5"/>
      <c r="H117" s="10"/>
      <c r="I117" s="10"/>
      <c r="J117" s="10"/>
      <c r="K117" s="10"/>
      <c r="L117" s="10"/>
    </row>
    <row r="118" spans="1:12" s="54" customFormat="1" ht="23.95" customHeight="1">
      <c r="A118" s="10"/>
      <c r="B118" s="10"/>
      <c r="C118" s="20"/>
      <c r="D118" s="20"/>
      <c r="E118" s="23"/>
      <c r="F118" s="23"/>
      <c r="G118" s="5"/>
      <c r="H118" s="10"/>
      <c r="I118" s="10"/>
      <c r="J118" s="10"/>
      <c r="K118" s="10"/>
      <c r="L118" s="10"/>
    </row>
    <row r="119" spans="1:12" s="54" customFormat="1" ht="23.95" customHeight="1">
      <c r="A119" s="10"/>
      <c r="B119" s="10"/>
      <c r="C119" s="20"/>
      <c r="D119" s="20"/>
      <c r="E119" s="23"/>
      <c r="F119" s="23"/>
      <c r="G119" s="5"/>
      <c r="H119" s="10"/>
      <c r="I119" s="10"/>
      <c r="J119" s="10"/>
      <c r="K119" s="10"/>
      <c r="L119" s="10"/>
    </row>
    <row r="120" spans="1:12" s="54" customFormat="1" ht="23.95" customHeight="1">
      <c r="A120" s="10"/>
      <c r="B120" s="10"/>
      <c r="C120" s="20"/>
      <c r="D120" s="20"/>
      <c r="E120" s="23"/>
      <c r="F120" s="23"/>
      <c r="G120" s="5"/>
      <c r="H120" s="10"/>
      <c r="I120" s="10"/>
      <c r="J120" s="10"/>
      <c r="K120" s="10"/>
      <c r="L120" s="10"/>
    </row>
    <row r="121" spans="1:12" s="54" customFormat="1" ht="23.95" customHeight="1">
      <c r="A121" s="10"/>
      <c r="B121" s="10"/>
      <c r="C121" s="20"/>
      <c r="D121" s="20"/>
      <c r="E121" s="23"/>
      <c r="F121" s="23"/>
      <c r="G121" s="5"/>
      <c r="H121" s="10"/>
      <c r="I121" s="10"/>
      <c r="J121" s="10"/>
      <c r="K121" s="10"/>
      <c r="L121" s="10"/>
    </row>
    <row r="122" spans="1:12" s="54" customFormat="1" ht="23.95" customHeight="1">
      <c r="A122" s="10"/>
      <c r="B122" s="10"/>
      <c r="C122" s="20"/>
      <c r="D122" s="20"/>
      <c r="E122" s="23"/>
      <c r="F122" s="23"/>
      <c r="G122" s="5"/>
      <c r="H122" s="10"/>
      <c r="I122" s="10"/>
      <c r="J122" s="10"/>
      <c r="K122" s="10"/>
      <c r="L122" s="10"/>
    </row>
    <row r="123" spans="1:12" s="54" customFormat="1" ht="23.95" customHeight="1">
      <c r="A123" s="10"/>
      <c r="B123" s="10"/>
      <c r="C123" s="20"/>
      <c r="D123" s="20"/>
      <c r="E123" s="23"/>
      <c r="F123" s="23"/>
      <c r="G123" s="5"/>
      <c r="H123" s="10"/>
      <c r="I123" s="10"/>
      <c r="J123" s="10"/>
      <c r="K123" s="10"/>
      <c r="L123" s="10"/>
    </row>
    <row r="124" spans="1:12" s="54" customFormat="1" ht="23.95" customHeight="1">
      <c r="A124" s="10"/>
      <c r="B124" s="10"/>
      <c r="C124" s="20"/>
      <c r="D124" s="20"/>
      <c r="E124" s="23"/>
      <c r="F124" s="23"/>
      <c r="G124" s="5"/>
      <c r="H124" s="10"/>
      <c r="I124" s="10"/>
      <c r="J124" s="10"/>
      <c r="K124" s="10"/>
      <c r="L124" s="10"/>
    </row>
    <row r="125" spans="1:12" s="54" customFormat="1" ht="23.95" customHeight="1">
      <c r="A125" s="10"/>
      <c r="B125" s="10"/>
      <c r="C125" s="20"/>
      <c r="D125" s="20"/>
      <c r="E125" s="23"/>
      <c r="F125" s="23"/>
      <c r="G125" s="5"/>
      <c r="H125" s="10"/>
      <c r="I125" s="10"/>
      <c r="J125" s="10"/>
      <c r="K125" s="10"/>
      <c r="L125" s="10"/>
    </row>
    <row r="126" spans="1:12" s="54" customFormat="1" ht="23.95" customHeight="1">
      <c r="A126" s="10"/>
      <c r="B126" s="10"/>
      <c r="C126" s="20"/>
      <c r="D126" s="20"/>
      <c r="E126" s="23"/>
      <c r="F126" s="23"/>
      <c r="G126" s="5"/>
      <c r="H126" s="10"/>
      <c r="I126" s="10"/>
      <c r="J126" s="10"/>
      <c r="K126" s="10"/>
      <c r="L126" s="10"/>
    </row>
    <row r="127" spans="1:12" s="54" customFormat="1" ht="23.95" customHeight="1">
      <c r="A127" s="10"/>
      <c r="B127" s="10"/>
      <c r="C127" s="20"/>
      <c r="D127" s="20"/>
      <c r="E127" s="23"/>
      <c r="F127" s="23"/>
      <c r="G127" s="5"/>
      <c r="H127" s="10"/>
      <c r="I127" s="10"/>
      <c r="J127" s="10"/>
      <c r="K127" s="10"/>
      <c r="L127" s="10"/>
    </row>
    <row r="128" spans="1:12" s="54" customFormat="1" ht="23.95" customHeight="1">
      <c r="A128" s="10"/>
      <c r="B128" s="10"/>
      <c r="C128" s="20"/>
      <c r="D128" s="20"/>
      <c r="E128" s="23"/>
      <c r="F128" s="23"/>
      <c r="G128" s="5"/>
      <c r="H128" s="10"/>
      <c r="I128" s="10"/>
      <c r="J128" s="10"/>
      <c r="K128" s="10"/>
      <c r="L128" s="10"/>
    </row>
    <row r="129" spans="1:12" s="54" customFormat="1" ht="23.95" customHeight="1">
      <c r="A129" s="10"/>
      <c r="B129" s="10"/>
      <c r="C129" s="20"/>
      <c r="D129" s="20"/>
      <c r="E129" s="23"/>
      <c r="F129" s="23"/>
      <c r="G129" s="5"/>
      <c r="H129" s="10"/>
      <c r="I129" s="10"/>
      <c r="J129" s="10"/>
      <c r="K129" s="10"/>
      <c r="L129" s="10"/>
    </row>
    <row r="130" spans="1:12" s="54" customFormat="1" ht="23.95" customHeight="1">
      <c r="A130" s="10"/>
      <c r="B130" s="10"/>
      <c r="C130" s="20"/>
      <c r="D130" s="20"/>
      <c r="E130" s="23"/>
      <c r="F130" s="23"/>
      <c r="G130" s="5"/>
      <c r="H130" s="10"/>
      <c r="I130" s="10"/>
      <c r="J130" s="10"/>
      <c r="K130" s="10"/>
      <c r="L130" s="10"/>
    </row>
    <row r="131" spans="1:12" s="54" customFormat="1" ht="23.95" customHeight="1">
      <c r="A131" s="10"/>
      <c r="B131" s="10"/>
      <c r="C131" s="20"/>
      <c r="D131" s="20"/>
      <c r="E131" s="23"/>
      <c r="F131" s="23"/>
      <c r="G131" s="5"/>
      <c r="H131" s="10"/>
      <c r="I131" s="10"/>
      <c r="J131" s="10"/>
      <c r="K131" s="10"/>
      <c r="L131" s="10"/>
    </row>
    <row r="132" spans="1:12" s="54" customFormat="1" ht="23.95" customHeight="1">
      <c r="A132" s="10"/>
      <c r="B132" s="10"/>
      <c r="C132" s="20"/>
      <c r="D132" s="20"/>
      <c r="E132" s="23"/>
      <c r="F132" s="23"/>
      <c r="G132" s="5"/>
      <c r="H132" s="10"/>
      <c r="I132" s="10"/>
      <c r="J132" s="10"/>
      <c r="K132" s="10"/>
      <c r="L132" s="10"/>
    </row>
    <row r="133" spans="1:12" s="54" customFormat="1" ht="23.95" customHeight="1">
      <c r="A133" s="10"/>
      <c r="B133" s="10"/>
      <c r="C133" s="20"/>
      <c r="D133" s="20"/>
      <c r="E133" s="23"/>
      <c r="F133" s="23"/>
      <c r="G133" s="5"/>
      <c r="H133" s="10"/>
      <c r="I133" s="10"/>
      <c r="J133" s="10"/>
      <c r="K133" s="10"/>
      <c r="L133" s="10"/>
    </row>
    <row r="134" spans="1:12" s="54" customFormat="1" ht="23.95" customHeight="1">
      <c r="A134" s="10"/>
      <c r="B134" s="10"/>
      <c r="C134" s="20"/>
      <c r="D134" s="20"/>
      <c r="E134" s="23"/>
      <c r="F134" s="23"/>
      <c r="G134" s="5"/>
      <c r="H134" s="10"/>
      <c r="I134" s="10"/>
      <c r="J134" s="10"/>
      <c r="K134" s="10"/>
      <c r="L134" s="10"/>
    </row>
    <row r="135" spans="1:12" s="54" customFormat="1" ht="23.95" customHeight="1">
      <c r="A135" s="10"/>
      <c r="B135" s="10"/>
      <c r="C135" s="20"/>
      <c r="D135" s="20"/>
      <c r="E135" s="23"/>
      <c r="F135" s="23"/>
      <c r="G135" s="5"/>
      <c r="H135" s="10"/>
      <c r="I135" s="10"/>
      <c r="J135" s="10"/>
      <c r="K135" s="10"/>
      <c r="L135" s="10"/>
    </row>
    <row r="136" spans="1:12" s="54" customFormat="1" ht="23.95" customHeight="1">
      <c r="A136" s="10"/>
      <c r="B136" s="10"/>
      <c r="C136" s="20"/>
      <c r="D136" s="20"/>
      <c r="E136" s="23"/>
      <c r="F136" s="23"/>
      <c r="G136" s="5"/>
      <c r="H136" s="10"/>
      <c r="I136" s="10"/>
      <c r="J136" s="10"/>
      <c r="K136" s="10"/>
      <c r="L136" s="10"/>
    </row>
    <row r="137" spans="1:12" s="54" customFormat="1" ht="23.95" customHeight="1">
      <c r="A137" s="10"/>
      <c r="B137" s="10"/>
      <c r="C137" s="20"/>
      <c r="D137" s="20"/>
      <c r="E137" s="23"/>
      <c r="F137" s="23"/>
      <c r="G137" s="5"/>
      <c r="H137" s="10"/>
      <c r="I137" s="10"/>
      <c r="J137" s="10"/>
      <c r="K137" s="10"/>
      <c r="L137" s="10"/>
    </row>
    <row r="138" spans="1:12" s="54" customFormat="1" ht="23.95" customHeight="1">
      <c r="A138" s="10"/>
      <c r="B138" s="10"/>
      <c r="C138" s="20"/>
      <c r="D138" s="20"/>
      <c r="E138" s="23"/>
      <c r="F138" s="23"/>
      <c r="G138" s="5"/>
      <c r="H138" s="10"/>
      <c r="I138" s="10"/>
      <c r="J138" s="10"/>
      <c r="K138" s="10"/>
      <c r="L138" s="10"/>
    </row>
    <row r="139" spans="1:12" s="54" customFormat="1" ht="23.95" customHeight="1">
      <c r="A139" s="10"/>
      <c r="B139" s="10"/>
      <c r="C139" s="20"/>
      <c r="D139" s="20"/>
      <c r="E139" s="23"/>
      <c r="F139" s="23"/>
      <c r="G139" s="5"/>
      <c r="H139" s="10"/>
      <c r="I139" s="10"/>
      <c r="J139" s="10"/>
      <c r="K139" s="10"/>
      <c r="L139" s="10"/>
    </row>
    <row r="140" spans="1:12" s="54" customFormat="1" ht="23.95" customHeight="1">
      <c r="A140" s="10"/>
      <c r="B140" s="10"/>
      <c r="C140" s="20"/>
      <c r="D140" s="20"/>
      <c r="E140" s="23"/>
      <c r="F140" s="23"/>
      <c r="G140" s="5"/>
      <c r="H140" s="10"/>
      <c r="I140" s="10"/>
      <c r="J140" s="10"/>
      <c r="K140" s="10"/>
      <c r="L140" s="10"/>
    </row>
    <row r="141" spans="1:12" s="54" customFormat="1" ht="23.95" customHeight="1">
      <c r="A141" s="10"/>
      <c r="B141" s="10"/>
      <c r="C141" s="20"/>
      <c r="D141" s="20"/>
      <c r="E141" s="23"/>
      <c r="F141" s="23"/>
      <c r="G141" s="5"/>
      <c r="H141" s="10"/>
      <c r="I141" s="10"/>
      <c r="J141" s="10"/>
      <c r="K141" s="10"/>
      <c r="L141" s="10"/>
    </row>
    <row r="142" spans="1:12" s="54" customFormat="1" ht="23.95" customHeight="1">
      <c r="A142" s="10"/>
      <c r="B142" s="10"/>
      <c r="C142" s="20"/>
      <c r="D142" s="20"/>
      <c r="E142" s="23"/>
      <c r="F142" s="23"/>
      <c r="G142" s="5"/>
      <c r="H142" s="10"/>
      <c r="I142" s="10"/>
      <c r="J142" s="10"/>
      <c r="K142" s="10"/>
      <c r="L142" s="10"/>
    </row>
    <row r="143" spans="1:12" s="54" customFormat="1" ht="23.95" customHeight="1">
      <c r="A143" s="10"/>
      <c r="B143" s="10"/>
      <c r="C143" s="20"/>
      <c r="D143" s="20"/>
      <c r="E143" s="23"/>
      <c r="F143" s="23"/>
      <c r="G143" s="5"/>
      <c r="H143" s="10"/>
      <c r="I143" s="10"/>
      <c r="J143" s="10"/>
      <c r="K143" s="10"/>
      <c r="L143" s="10"/>
    </row>
    <row r="144" spans="1:12" s="54" customFormat="1" ht="23.95" customHeight="1">
      <c r="A144" s="10"/>
      <c r="B144" s="10"/>
      <c r="C144" s="20"/>
      <c r="D144" s="20"/>
      <c r="E144" s="23"/>
      <c r="F144" s="23"/>
      <c r="G144" s="5"/>
      <c r="H144" s="10"/>
      <c r="I144" s="10"/>
      <c r="J144" s="10"/>
      <c r="K144" s="10"/>
      <c r="L144" s="10"/>
    </row>
    <row r="145" spans="1:12" s="54" customFormat="1" ht="23.95" customHeight="1">
      <c r="A145" s="10"/>
      <c r="B145" s="10"/>
      <c r="C145" s="20"/>
      <c r="D145" s="20"/>
      <c r="E145" s="23"/>
      <c r="F145" s="23"/>
      <c r="G145" s="5"/>
      <c r="H145" s="10"/>
      <c r="I145" s="10"/>
      <c r="J145" s="10"/>
      <c r="K145" s="10"/>
      <c r="L145" s="10"/>
    </row>
    <row r="146" spans="1:12" s="54" customFormat="1" ht="23.95" customHeight="1">
      <c r="A146" s="10"/>
      <c r="B146" s="10"/>
      <c r="C146" s="20"/>
      <c r="D146" s="20"/>
      <c r="E146" s="23"/>
      <c r="F146" s="23"/>
      <c r="G146" s="5"/>
      <c r="H146" s="10"/>
      <c r="I146" s="10"/>
      <c r="J146" s="10"/>
      <c r="K146" s="10"/>
      <c r="L146" s="10"/>
    </row>
    <row r="147" spans="1:12" s="54" customFormat="1" ht="23.95" customHeight="1">
      <c r="A147" s="10"/>
      <c r="B147" s="10"/>
      <c r="C147" s="20"/>
      <c r="D147" s="20"/>
      <c r="E147" s="23"/>
      <c r="F147" s="23"/>
      <c r="G147" s="5"/>
      <c r="H147" s="10"/>
      <c r="I147" s="10"/>
      <c r="J147" s="10"/>
      <c r="K147" s="10"/>
      <c r="L147" s="10"/>
    </row>
    <row r="148" spans="1:12" s="54" customFormat="1" ht="23.95" customHeight="1">
      <c r="A148" s="10"/>
      <c r="B148" s="10"/>
      <c r="C148" s="20"/>
      <c r="D148" s="20"/>
      <c r="E148" s="23"/>
      <c r="F148" s="23"/>
      <c r="G148" s="5"/>
      <c r="H148" s="10"/>
      <c r="I148" s="10"/>
      <c r="J148" s="10"/>
      <c r="K148" s="10"/>
      <c r="L148" s="10"/>
    </row>
    <row r="149" spans="1:12" s="54" customFormat="1" ht="23.95" customHeight="1">
      <c r="A149" s="10"/>
      <c r="B149" s="10"/>
      <c r="C149" s="20"/>
      <c r="D149" s="20"/>
      <c r="E149" s="23"/>
      <c r="F149" s="23"/>
      <c r="G149" s="5"/>
      <c r="H149" s="10"/>
      <c r="I149" s="10"/>
      <c r="J149" s="10"/>
      <c r="K149" s="10"/>
      <c r="L149" s="10"/>
    </row>
    <row r="150" spans="1:12" s="54" customFormat="1" ht="23.95" customHeight="1">
      <c r="A150" s="10"/>
      <c r="B150" s="10"/>
      <c r="C150" s="20"/>
      <c r="D150" s="20"/>
      <c r="E150" s="23"/>
      <c r="F150" s="23"/>
      <c r="G150" s="5"/>
      <c r="H150" s="10"/>
      <c r="I150" s="10"/>
      <c r="J150" s="10"/>
      <c r="K150" s="10"/>
      <c r="L150" s="10"/>
    </row>
    <row r="151" spans="1:12" s="54" customFormat="1" ht="23.95" customHeight="1">
      <c r="A151" s="10"/>
      <c r="B151" s="10"/>
      <c r="C151" s="20"/>
      <c r="D151" s="20"/>
      <c r="E151" s="23"/>
      <c r="F151" s="23"/>
      <c r="G151" s="5"/>
      <c r="H151" s="10"/>
      <c r="I151" s="10"/>
      <c r="J151" s="10"/>
      <c r="K151" s="10"/>
      <c r="L151" s="10"/>
    </row>
    <row r="152" spans="1:12" s="54" customFormat="1" ht="23.95" customHeight="1">
      <c r="A152" s="10"/>
      <c r="B152" s="10"/>
      <c r="C152" s="20"/>
      <c r="D152" s="20"/>
      <c r="E152" s="23"/>
      <c r="F152" s="23"/>
      <c r="G152" s="5"/>
      <c r="H152" s="10"/>
      <c r="I152" s="10"/>
      <c r="J152" s="10"/>
      <c r="K152" s="10"/>
      <c r="L152" s="10"/>
    </row>
    <row r="153" spans="1:12" s="54" customFormat="1" ht="23.95" customHeight="1">
      <c r="A153" s="10"/>
      <c r="B153" s="10"/>
      <c r="C153" s="20"/>
      <c r="D153" s="20"/>
      <c r="E153" s="23"/>
      <c r="F153" s="23"/>
      <c r="G153" s="5"/>
      <c r="H153" s="10"/>
      <c r="I153" s="10"/>
      <c r="J153" s="10"/>
      <c r="K153" s="10"/>
      <c r="L153" s="10"/>
    </row>
    <row r="154" spans="1:12" s="54" customFormat="1" ht="23.95" customHeight="1">
      <c r="A154" s="10"/>
      <c r="B154" s="10"/>
      <c r="C154" s="20"/>
      <c r="D154" s="20"/>
      <c r="E154" s="23"/>
      <c r="F154" s="23"/>
      <c r="G154" s="5"/>
      <c r="H154" s="10"/>
      <c r="I154" s="10"/>
      <c r="J154" s="10"/>
      <c r="K154" s="10"/>
      <c r="L154" s="10"/>
    </row>
    <row r="155" spans="1:12" s="54" customFormat="1" ht="23.95" customHeight="1">
      <c r="A155" s="10"/>
      <c r="B155" s="10"/>
      <c r="C155" s="20"/>
      <c r="D155" s="20"/>
      <c r="E155" s="23"/>
      <c r="F155" s="23"/>
      <c r="G155" s="5"/>
      <c r="H155" s="10"/>
      <c r="I155" s="10"/>
      <c r="J155" s="10"/>
      <c r="K155" s="10"/>
      <c r="L155" s="10"/>
    </row>
    <row r="156" spans="1:12" s="54" customFormat="1" ht="23.95" customHeight="1">
      <c r="A156" s="10"/>
      <c r="B156" s="10"/>
      <c r="C156" s="20"/>
      <c r="D156" s="20"/>
      <c r="E156" s="23"/>
      <c r="F156" s="23"/>
      <c r="G156" s="5"/>
      <c r="H156" s="10"/>
      <c r="I156" s="10"/>
      <c r="J156" s="10"/>
      <c r="K156" s="10"/>
      <c r="L156" s="10"/>
    </row>
    <row r="157" spans="1:12" s="54" customFormat="1" ht="23.95" customHeight="1">
      <c r="A157" s="10"/>
      <c r="B157" s="10"/>
      <c r="C157" s="20"/>
      <c r="D157" s="20"/>
      <c r="E157" s="23"/>
      <c r="F157" s="23"/>
      <c r="G157" s="5"/>
      <c r="H157" s="10"/>
      <c r="I157" s="10"/>
      <c r="J157" s="10"/>
      <c r="K157" s="10"/>
      <c r="L157" s="10"/>
    </row>
    <row r="158" spans="1:12" s="54" customFormat="1" ht="23.95" customHeight="1">
      <c r="A158" s="10"/>
      <c r="B158" s="10"/>
      <c r="C158" s="20"/>
      <c r="D158" s="20"/>
      <c r="E158" s="23"/>
      <c r="F158" s="23"/>
      <c r="G158" s="5"/>
      <c r="H158" s="10"/>
      <c r="I158" s="10"/>
      <c r="J158" s="10"/>
      <c r="K158" s="10"/>
      <c r="L158" s="10"/>
    </row>
    <row r="159" spans="1:12" s="54" customFormat="1" ht="23.95" customHeight="1">
      <c r="A159" s="10"/>
      <c r="B159" s="10"/>
      <c r="C159" s="20"/>
      <c r="D159" s="20"/>
      <c r="E159" s="23"/>
      <c r="F159" s="23"/>
      <c r="G159" s="5"/>
      <c r="H159" s="10"/>
      <c r="I159" s="10"/>
      <c r="J159" s="10"/>
      <c r="K159" s="10"/>
      <c r="L159" s="10"/>
    </row>
    <row r="160" spans="1:12" s="54" customFormat="1" ht="23.95" customHeight="1">
      <c r="A160" s="10"/>
      <c r="B160" s="10"/>
      <c r="C160" s="20"/>
      <c r="D160" s="20"/>
      <c r="E160" s="23"/>
      <c r="F160" s="23"/>
      <c r="G160" s="5"/>
      <c r="H160" s="10"/>
      <c r="I160" s="10"/>
      <c r="J160" s="10"/>
      <c r="K160" s="10"/>
      <c r="L160" s="10"/>
    </row>
    <row r="161" spans="1:12" s="54" customFormat="1" ht="23.95" customHeight="1">
      <c r="A161" s="10"/>
      <c r="B161" s="10"/>
      <c r="C161" s="20"/>
      <c r="D161" s="20"/>
      <c r="E161" s="23"/>
      <c r="F161" s="23"/>
      <c r="G161" s="5"/>
      <c r="H161" s="10"/>
      <c r="I161" s="10"/>
      <c r="J161" s="10"/>
      <c r="K161" s="10"/>
      <c r="L161" s="10"/>
    </row>
    <row r="162" spans="1:12" s="54" customFormat="1" ht="23.95" customHeight="1">
      <c r="A162" s="10"/>
      <c r="B162" s="10"/>
      <c r="C162" s="20"/>
      <c r="D162" s="20"/>
      <c r="E162" s="23"/>
      <c r="F162" s="23"/>
      <c r="G162" s="5"/>
      <c r="H162" s="10"/>
      <c r="I162" s="10"/>
      <c r="J162" s="10"/>
      <c r="K162" s="10"/>
      <c r="L162" s="10"/>
    </row>
    <row r="163" spans="1:12" s="54" customFormat="1" ht="23.95" customHeight="1">
      <c r="A163" s="10"/>
      <c r="B163" s="10"/>
      <c r="C163" s="20"/>
      <c r="D163" s="20"/>
      <c r="E163" s="23"/>
      <c r="F163" s="23"/>
      <c r="G163" s="5"/>
      <c r="H163" s="10"/>
      <c r="I163" s="10"/>
      <c r="J163" s="10"/>
      <c r="K163" s="10"/>
      <c r="L163" s="10"/>
    </row>
    <row r="164" spans="1:12" s="54" customFormat="1" ht="23.95" customHeight="1">
      <c r="A164" s="10"/>
      <c r="B164" s="10"/>
      <c r="C164" s="20"/>
      <c r="D164" s="20"/>
      <c r="E164" s="23"/>
      <c r="F164" s="23"/>
      <c r="G164" s="5"/>
      <c r="H164" s="10"/>
      <c r="I164" s="10"/>
      <c r="J164" s="10"/>
      <c r="K164" s="10"/>
      <c r="L164" s="10"/>
    </row>
    <row r="165" spans="1:12" s="54" customFormat="1" ht="23.95" customHeight="1">
      <c r="A165" s="10"/>
      <c r="B165" s="10"/>
      <c r="C165" s="20"/>
      <c r="D165" s="20"/>
      <c r="E165" s="23"/>
      <c r="F165" s="23"/>
      <c r="G165" s="5"/>
      <c r="H165" s="10"/>
      <c r="I165" s="10"/>
      <c r="J165" s="10"/>
      <c r="K165" s="10"/>
      <c r="L165" s="10"/>
    </row>
    <row r="166" spans="1:12" s="54" customFormat="1" ht="23.95" customHeight="1">
      <c r="A166" s="10"/>
      <c r="B166" s="10"/>
      <c r="C166" s="20"/>
      <c r="D166" s="20"/>
      <c r="E166" s="23"/>
      <c r="F166" s="23"/>
      <c r="G166" s="5"/>
      <c r="H166" s="10"/>
      <c r="I166" s="10"/>
      <c r="J166" s="10"/>
      <c r="K166" s="10"/>
      <c r="L166" s="10"/>
    </row>
    <row r="167" spans="1:12" s="54" customFormat="1" ht="23.95" customHeight="1">
      <c r="A167" s="10"/>
      <c r="B167" s="10"/>
      <c r="C167" s="20"/>
      <c r="D167" s="20"/>
      <c r="E167" s="23"/>
      <c r="F167" s="23"/>
      <c r="G167" s="5"/>
      <c r="H167" s="10"/>
      <c r="I167" s="10"/>
      <c r="J167" s="10"/>
      <c r="K167" s="10"/>
      <c r="L167" s="10"/>
    </row>
    <row r="168" spans="1:12" s="54" customFormat="1" ht="23.95" customHeight="1">
      <c r="A168" s="10"/>
      <c r="B168" s="10"/>
      <c r="C168" s="20"/>
      <c r="D168" s="20"/>
      <c r="E168" s="23"/>
      <c r="F168" s="23"/>
      <c r="G168" s="5"/>
      <c r="H168" s="10"/>
      <c r="I168" s="10"/>
      <c r="J168" s="10"/>
      <c r="K168" s="10"/>
      <c r="L168" s="10"/>
    </row>
    <row r="169" spans="1:12" s="54" customFormat="1" ht="23.95" customHeight="1">
      <c r="A169" s="10"/>
      <c r="B169" s="10"/>
      <c r="C169" s="20"/>
      <c r="D169" s="20"/>
      <c r="E169" s="23"/>
      <c r="F169" s="23"/>
      <c r="G169" s="5"/>
      <c r="H169" s="10"/>
      <c r="I169" s="10"/>
      <c r="J169" s="10"/>
      <c r="K169" s="10"/>
      <c r="L169" s="10"/>
    </row>
    <row r="170" spans="1:12" s="54" customFormat="1" ht="23.95" customHeight="1">
      <c r="A170" s="10"/>
      <c r="B170" s="10"/>
      <c r="C170" s="20"/>
      <c r="D170" s="20"/>
      <c r="E170" s="23"/>
      <c r="F170" s="23"/>
      <c r="G170" s="5"/>
      <c r="H170" s="10"/>
      <c r="I170" s="10"/>
      <c r="J170" s="10"/>
      <c r="K170" s="10"/>
      <c r="L170" s="10"/>
    </row>
    <row r="171" spans="1:12" s="54" customFormat="1" ht="23.95" customHeight="1">
      <c r="A171" s="10"/>
      <c r="B171" s="10"/>
      <c r="C171" s="20"/>
      <c r="D171" s="20"/>
      <c r="E171" s="23"/>
      <c r="F171" s="23"/>
      <c r="G171" s="5"/>
      <c r="H171" s="10"/>
      <c r="I171" s="10"/>
      <c r="J171" s="10"/>
      <c r="K171" s="10"/>
      <c r="L171" s="10"/>
    </row>
    <row r="172" spans="1:12" s="54" customFormat="1" ht="23.95" customHeight="1">
      <c r="A172" s="10"/>
      <c r="B172" s="10"/>
      <c r="C172" s="20"/>
      <c r="D172" s="20"/>
      <c r="E172" s="23"/>
      <c r="F172" s="23"/>
      <c r="G172" s="5"/>
      <c r="H172" s="10"/>
      <c r="I172" s="10"/>
      <c r="J172" s="10"/>
      <c r="K172" s="10"/>
      <c r="L172" s="10"/>
    </row>
    <row r="173" spans="1:12" s="54" customFormat="1" ht="23.95" customHeight="1">
      <c r="A173" s="10"/>
      <c r="B173" s="10"/>
      <c r="C173" s="20"/>
      <c r="D173" s="20"/>
      <c r="E173" s="23"/>
      <c r="F173" s="23"/>
      <c r="G173" s="5"/>
      <c r="H173" s="10"/>
      <c r="I173" s="10"/>
      <c r="J173" s="10"/>
      <c r="K173" s="10"/>
      <c r="L173" s="10"/>
    </row>
    <row r="174" spans="1:12" s="54" customFormat="1" ht="23.95" customHeight="1">
      <c r="A174" s="10"/>
      <c r="B174" s="10"/>
      <c r="C174" s="20"/>
      <c r="D174" s="20"/>
      <c r="E174" s="23"/>
      <c r="F174" s="23"/>
      <c r="G174" s="5"/>
      <c r="H174" s="10"/>
      <c r="I174" s="10"/>
      <c r="J174" s="10"/>
      <c r="K174" s="10"/>
      <c r="L174" s="10"/>
    </row>
    <row r="175" spans="1:12" s="54" customFormat="1" ht="23.95" customHeight="1">
      <c r="A175" s="10"/>
      <c r="B175" s="10"/>
      <c r="C175" s="20"/>
      <c r="D175" s="20"/>
      <c r="E175" s="23"/>
      <c r="F175" s="23"/>
      <c r="G175" s="5"/>
      <c r="H175" s="10"/>
      <c r="I175" s="10"/>
      <c r="J175" s="10"/>
      <c r="K175" s="10"/>
      <c r="L175" s="10"/>
    </row>
    <row r="176" spans="1:12" s="54" customFormat="1" ht="23.95" customHeight="1">
      <c r="A176" s="10"/>
      <c r="B176" s="10"/>
      <c r="C176" s="20"/>
      <c r="D176" s="20"/>
      <c r="E176" s="23"/>
      <c r="F176" s="23"/>
      <c r="G176" s="5"/>
      <c r="H176" s="10"/>
      <c r="I176" s="10"/>
      <c r="J176" s="10"/>
      <c r="K176" s="10"/>
      <c r="L176" s="10"/>
    </row>
    <row r="177" spans="1:12" s="54" customFormat="1" ht="23.95" customHeight="1">
      <c r="A177" s="10"/>
      <c r="B177" s="10"/>
      <c r="C177" s="20"/>
      <c r="D177" s="20"/>
      <c r="E177" s="23"/>
      <c r="F177" s="23"/>
      <c r="G177" s="5"/>
      <c r="H177" s="10"/>
      <c r="I177" s="10"/>
      <c r="J177" s="10"/>
      <c r="K177" s="10"/>
      <c r="L177" s="10"/>
    </row>
    <row r="178" spans="1:12" s="54" customFormat="1" ht="23.95" customHeight="1">
      <c r="A178" s="10"/>
      <c r="B178" s="10"/>
      <c r="C178" s="20"/>
      <c r="D178" s="20"/>
      <c r="E178" s="23"/>
      <c r="F178" s="23"/>
      <c r="G178" s="5"/>
      <c r="H178" s="10"/>
      <c r="I178" s="10"/>
      <c r="J178" s="10"/>
      <c r="K178" s="10"/>
      <c r="L178" s="10"/>
    </row>
    <row r="179" spans="1:12" s="54" customFormat="1" ht="23.95" customHeight="1">
      <c r="A179" s="10"/>
      <c r="B179" s="10"/>
      <c r="C179" s="20"/>
      <c r="D179" s="20"/>
      <c r="E179" s="23"/>
      <c r="F179" s="23"/>
      <c r="G179" s="5"/>
      <c r="H179" s="10"/>
      <c r="I179" s="10"/>
      <c r="J179" s="10"/>
      <c r="K179" s="10"/>
      <c r="L179" s="10"/>
    </row>
    <row r="180" spans="1:12" s="54" customFormat="1" ht="23.95" customHeight="1">
      <c r="A180" s="10"/>
      <c r="B180" s="10"/>
      <c r="C180" s="20"/>
      <c r="D180" s="20"/>
      <c r="E180" s="23"/>
      <c r="F180" s="23"/>
      <c r="G180" s="5"/>
      <c r="H180" s="10"/>
      <c r="I180" s="10"/>
      <c r="J180" s="10"/>
      <c r="K180" s="10"/>
      <c r="L180" s="10"/>
    </row>
    <row r="181" spans="1:12" s="54" customFormat="1" ht="23.95" customHeight="1">
      <c r="A181" s="10"/>
      <c r="B181" s="10"/>
      <c r="C181" s="20"/>
      <c r="D181" s="20"/>
      <c r="E181" s="23"/>
      <c r="F181" s="23"/>
      <c r="G181" s="5"/>
      <c r="H181" s="10"/>
      <c r="I181" s="10"/>
      <c r="J181" s="10"/>
      <c r="K181" s="10"/>
      <c r="L181" s="10"/>
    </row>
    <row r="182" spans="1:12" s="54" customFormat="1" ht="23.95" customHeight="1">
      <c r="A182" s="10"/>
      <c r="B182" s="10"/>
      <c r="C182" s="20"/>
      <c r="D182" s="20"/>
      <c r="E182" s="23"/>
      <c r="F182" s="23"/>
      <c r="G182" s="5"/>
      <c r="H182" s="10"/>
      <c r="I182" s="10"/>
      <c r="J182" s="10"/>
      <c r="K182" s="10"/>
      <c r="L182" s="10"/>
    </row>
    <row r="183" spans="1:12" s="54" customFormat="1" ht="23.95" customHeight="1">
      <c r="A183" s="10"/>
      <c r="B183" s="10"/>
      <c r="C183" s="20"/>
      <c r="D183" s="20"/>
      <c r="E183" s="23"/>
      <c r="F183" s="23"/>
      <c r="G183" s="5"/>
      <c r="H183" s="10"/>
      <c r="I183" s="10"/>
      <c r="J183" s="10"/>
      <c r="K183" s="10"/>
      <c r="L183" s="10"/>
    </row>
    <row r="184" spans="1:12" s="54" customFormat="1" ht="23.95" customHeight="1">
      <c r="A184" s="10"/>
      <c r="B184" s="10"/>
      <c r="C184" s="20"/>
      <c r="D184" s="20"/>
      <c r="E184" s="23"/>
      <c r="F184" s="23"/>
      <c r="G184" s="5"/>
      <c r="H184" s="10"/>
      <c r="I184" s="10"/>
      <c r="J184" s="10"/>
      <c r="K184" s="10"/>
      <c r="L184" s="10"/>
    </row>
    <row r="185" spans="1:12" s="54" customFormat="1" ht="23.95" customHeight="1">
      <c r="A185" s="10"/>
      <c r="B185" s="10"/>
      <c r="C185" s="20"/>
      <c r="D185" s="20"/>
      <c r="E185" s="23"/>
      <c r="F185" s="23"/>
      <c r="G185" s="5"/>
      <c r="H185" s="10"/>
      <c r="I185" s="10"/>
      <c r="J185" s="10"/>
      <c r="K185" s="10"/>
      <c r="L185" s="10"/>
    </row>
    <row r="186" spans="1:12" s="54" customFormat="1" ht="23.95" customHeight="1">
      <c r="A186" s="10"/>
      <c r="B186" s="10"/>
      <c r="C186" s="20"/>
      <c r="D186" s="20"/>
      <c r="E186" s="23"/>
      <c r="F186" s="23"/>
      <c r="G186" s="5"/>
      <c r="H186" s="10"/>
      <c r="I186" s="10"/>
      <c r="J186" s="10"/>
      <c r="K186" s="10"/>
      <c r="L186" s="10"/>
    </row>
    <row r="187" spans="1:12" s="54" customFormat="1" ht="23.95" customHeight="1">
      <c r="A187" s="10"/>
      <c r="B187" s="10"/>
      <c r="C187" s="20"/>
      <c r="D187" s="20"/>
      <c r="E187" s="23"/>
      <c r="F187" s="23"/>
      <c r="G187" s="5"/>
      <c r="H187" s="10"/>
      <c r="I187" s="10"/>
      <c r="J187" s="10"/>
      <c r="K187" s="10"/>
      <c r="L187" s="10"/>
    </row>
    <row r="188" spans="1:12" s="54" customFormat="1" ht="23.95" customHeight="1">
      <c r="A188" s="10"/>
      <c r="B188" s="10"/>
      <c r="C188" s="20"/>
      <c r="D188" s="20"/>
      <c r="E188" s="23"/>
      <c r="F188" s="23"/>
      <c r="G188" s="5"/>
      <c r="H188" s="10"/>
      <c r="I188" s="10"/>
      <c r="J188" s="10"/>
      <c r="K188" s="10"/>
      <c r="L188" s="10"/>
    </row>
    <row r="189" spans="1:12" s="54" customFormat="1" ht="23.95" customHeight="1">
      <c r="A189" s="10"/>
      <c r="B189" s="10"/>
      <c r="C189" s="20"/>
      <c r="D189" s="20"/>
      <c r="E189" s="23"/>
      <c r="F189" s="23"/>
      <c r="G189" s="5"/>
      <c r="H189" s="10"/>
      <c r="I189" s="10"/>
      <c r="J189" s="10"/>
      <c r="K189" s="10"/>
      <c r="L189" s="10"/>
    </row>
    <row r="190" spans="1:12" s="54" customFormat="1" ht="23.95" customHeight="1">
      <c r="A190" s="10"/>
      <c r="B190" s="10"/>
      <c r="C190" s="20"/>
      <c r="D190" s="20"/>
      <c r="E190" s="23"/>
      <c r="F190" s="23"/>
      <c r="G190" s="5"/>
      <c r="H190" s="10"/>
      <c r="I190" s="10"/>
      <c r="J190" s="10"/>
      <c r="K190" s="10"/>
      <c r="L190" s="10"/>
    </row>
    <row r="191" spans="1:12" s="54" customFormat="1" ht="23.95" customHeight="1">
      <c r="A191" s="10"/>
      <c r="B191" s="10"/>
      <c r="C191" s="20"/>
      <c r="D191" s="20"/>
      <c r="E191" s="23"/>
      <c r="F191" s="23"/>
      <c r="G191" s="5"/>
      <c r="H191" s="10"/>
      <c r="I191" s="10"/>
      <c r="J191" s="10"/>
      <c r="K191" s="10"/>
      <c r="L191" s="10"/>
    </row>
    <row r="192" spans="1:12" s="54" customFormat="1" ht="23.95" customHeight="1">
      <c r="A192" s="10"/>
      <c r="B192" s="10"/>
      <c r="C192" s="20"/>
      <c r="D192" s="20"/>
      <c r="E192" s="23"/>
      <c r="F192" s="23"/>
      <c r="G192" s="5"/>
      <c r="H192" s="10"/>
      <c r="I192" s="10"/>
      <c r="J192" s="10"/>
      <c r="K192" s="10"/>
      <c r="L192" s="10"/>
    </row>
    <row r="193" spans="1:12" s="54" customFormat="1" ht="23.95" customHeight="1">
      <c r="A193" s="10"/>
      <c r="B193" s="10"/>
      <c r="C193" s="20"/>
      <c r="D193" s="20"/>
      <c r="E193" s="23"/>
      <c r="F193" s="23"/>
      <c r="G193" s="5"/>
      <c r="H193" s="10"/>
      <c r="I193" s="10"/>
      <c r="J193" s="10"/>
      <c r="K193" s="10"/>
      <c r="L193" s="10"/>
    </row>
  </sheetData>
  <printOptions horizontalCentered="1" gridLinesSet="0"/>
  <pageMargins left="0.86614173228346458" right="0.39370078740157483" top="0.9055118110236221" bottom="0" header="0.19685039370078741" footer="0.19685039370078741"/>
  <pageSetup paperSize="9" scale="79" fitToHeight="2" orientation="portrait" r:id="rId1"/>
  <headerFooter alignWithMargins="0"/>
  <rowBreaks count="1" manualBreakCount="1">
    <brk id="41" max="6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7FBF0B9CEACA34A981A7F46EA19F3F9" ma:contentTypeVersion="11" ma:contentTypeDescription="Create a new document." ma:contentTypeScope="" ma:versionID="f678e12ff0543b54e6c5c1d8a5339216">
  <xsd:schema xmlns:xsd="http://www.w3.org/2001/XMLSchema" xmlns:xs="http://www.w3.org/2001/XMLSchema" xmlns:p="http://schemas.microsoft.com/office/2006/metadata/properties" xmlns:ns3="fd550b8b-0dd7-4de3-a8e6-af527f15a8ac" xmlns:ns4="45cbc027-4fdb-4325-ba4c-14e20f088a7f" targetNamespace="http://schemas.microsoft.com/office/2006/metadata/properties" ma:root="true" ma:fieldsID="30342b4bdb5556443798810254c871d7" ns3:_="" ns4:_="">
    <xsd:import namespace="fd550b8b-0dd7-4de3-a8e6-af527f15a8ac"/>
    <xsd:import namespace="45cbc027-4fdb-4325-ba4c-14e20f088a7f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d550b8b-0dd7-4de3-a8e6-af527f15a8a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5cbc027-4fdb-4325-ba4c-14e20f088a7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118C6B0-3E1C-4B80-946A-1D4BD4311804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45cbc027-4fdb-4325-ba4c-14e20f088a7f"/>
    <ds:schemaRef ds:uri="http://purl.org/dc/dcmitype/"/>
    <ds:schemaRef ds:uri="http://schemas.microsoft.com/office/infopath/2007/PartnerControls"/>
    <ds:schemaRef ds:uri="fd550b8b-0dd7-4de3-a8e6-af527f15a8ac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2C5EB7CF-DF86-41C5-A2D8-66A239DC1DC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E0DA28B-129D-45E2-9A5E-448DD632E08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d550b8b-0dd7-4de3-a8e6-af527f15a8ac"/>
    <ds:schemaRef ds:uri="45cbc027-4fdb-4325-ba4c-14e20f088a7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4</vt:i4>
      </vt:variant>
    </vt:vector>
  </HeadingPairs>
  <TitlesOfParts>
    <vt:vector size="8" baseType="lpstr">
      <vt:lpstr>BS</vt:lpstr>
      <vt:lpstr>PL</vt:lpstr>
      <vt:lpstr>CE</vt:lpstr>
      <vt:lpstr>CF</vt:lpstr>
      <vt:lpstr>BS!Print_Area</vt:lpstr>
      <vt:lpstr>CE!Print_Area</vt:lpstr>
      <vt:lpstr>CF!Print_Area</vt:lpstr>
      <vt:lpstr>PL!Print_Area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Nattanan Sarapadsamart</dc:creator>
  <cp:lastModifiedBy>Monthira Nitsuwan</cp:lastModifiedBy>
  <cp:lastPrinted>2023-02-08T05:28:52Z</cp:lastPrinted>
  <dcterms:created xsi:type="dcterms:W3CDTF">1999-05-15T03:54:17Z</dcterms:created>
  <dcterms:modified xsi:type="dcterms:W3CDTF">2023-02-23T09:33:42Z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ileName">
    <vt:lpwstr/>
  </property>
  <property fmtid="{D5CDD505-2E9C-101B-9397-08002B2CF9AE}" pid="3" name="ContentTypeId">
    <vt:lpwstr>0x010100B7FBF0B9CEACA34A981A7F46EA19F3F9</vt:lpwstr>
  </property>
  <property fmtid="{D5CDD505-2E9C-101B-9397-08002B2CF9AE}" pid="4" name="SV_QUERY_LIST_4F35BF76-6C0D-4D9B-82B2-816C12CF3733">
    <vt:lpwstr>empty_477D106A-C0D6-4607-AEBD-E2C9D60EA279</vt:lpwstr>
  </property>
  <property fmtid="{D5CDD505-2E9C-101B-9397-08002B2CF9AE}" pid="5" name="SV_HIDDEN_GRID_QUERY_LIST_4F35BF76-6C0D-4D9B-82B2-816C12CF3733">
    <vt:lpwstr>empty_477D106A-C0D6-4607-AEBD-E2C9D60EA279</vt:lpwstr>
  </property>
</Properties>
</file>