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1\Ye'2021\Convert_YE'21\"/>
    </mc:Choice>
  </mc:AlternateContent>
  <xr:revisionPtr revIDLastSave="0" documentId="13_ncr:1_{8C8B4437-CB38-4CDA-8242-92ADE2484AE7}" xr6:coauthVersionLast="46" xr6:coauthVersionMax="46" xr10:uidLastSave="{00000000-0000-0000-0000-000000000000}"/>
  <bookViews>
    <workbookView xWindow="-120" yWindow="-120" windowWidth="20730" windowHeight="11160" tabRatio="512" activeTab="3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CE!$A$12:$B$20</definedName>
    <definedName name="_xlnm._FilterDatabase" localSheetId="3" hidden="1">CF!$C$67:$C$67</definedName>
    <definedName name="_xlnm.Print_Area" localSheetId="0">BS!$A$1:$G$62</definedName>
    <definedName name="_xlnm.Print_Area" localSheetId="2">CE!$A$1:$N$32</definedName>
    <definedName name="_xlnm.Print_Area" localSheetId="3">CF!$A$1:$G$79</definedName>
    <definedName name="_xlnm.Print_Area" localSheetId="1">PL!$A$1:$G$72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24" l="1"/>
  <c r="L23" i="24" s="1"/>
  <c r="N18" i="24"/>
  <c r="N19" i="24" s="1"/>
  <c r="N17" i="24"/>
  <c r="N16" i="24"/>
  <c r="N14" i="24"/>
  <c r="N13" i="24"/>
  <c r="J19" i="24"/>
  <c r="J20" i="24" s="1"/>
  <c r="J21" i="24" s="1"/>
  <c r="H19" i="24"/>
  <c r="H20" i="24" s="1"/>
  <c r="H21" i="24" s="1"/>
  <c r="L19" i="24"/>
  <c r="L20" i="24" s="1"/>
  <c r="L21" i="24" s="1"/>
  <c r="F19" i="24"/>
  <c r="F20" i="24" s="1"/>
  <c r="F21" i="24" s="1"/>
  <c r="D19" i="24"/>
  <c r="D20" i="24" s="1"/>
  <c r="D21" i="24" s="1"/>
  <c r="G29" i="28"/>
  <c r="G13" i="28"/>
  <c r="G19" i="28" s="1"/>
  <c r="G10" i="28"/>
  <c r="G31" i="28" l="1"/>
  <c r="E62" i="29"/>
  <c r="G33" i="28" l="1"/>
  <c r="G7" i="29"/>
  <c r="L26" i="24"/>
  <c r="E43" i="1" l="1"/>
  <c r="G43" i="1" l="1"/>
  <c r="N26" i="24" l="1"/>
  <c r="N23" i="24"/>
  <c r="G56" i="28" l="1"/>
  <c r="E56" i="28"/>
  <c r="G48" i="28"/>
  <c r="E48" i="28"/>
  <c r="E29" i="28"/>
  <c r="E13" i="28"/>
  <c r="E10" i="28"/>
  <c r="G68" i="29"/>
  <c r="E68" i="29"/>
  <c r="G62" i="29"/>
  <c r="N12" i="24"/>
  <c r="N20" i="24" s="1"/>
  <c r="E53" i="1"/>
  <c r="E20" i="1"/>
  <c r="G20" i="1"/>
  <c r="G53" i="1"/>
  <c r="G54" i="1" s="1"/>
  <c r="N24" i="24"/>
  <c r="F29" i="24"/>
  <c r="D29" i="24"/>
  <c r="J29" i="24"/>
  <c r="J30" i="24" s="1"/>
  <c r="G24" i="29"/>
  <c r="G39" i="29" s="1"/>
  <c r="N21" i="24" l="1"/>
  <c r="G69" i="29"/>
  <c r="G71" i="29" s="1"/>
  <c r="G72" i="29" s="1"/>
  <c r="F30" i="24"/>
  <c r="F31" i="24" s="1"/>
  <c r="G55" i="1"/>
  <c r="D30" i="24"/>
  <c r="D31" i="24" s="1"/>
  <c r="J31" i="24"/>
  <c r="E57" i="28"/>
  <c r="H28" i="24" s="1"/>
  <c r="E19" i="28"/>
  <c r="G57" i="28"/>
  <c r="E54" i="1"/>
  <c r="E55" i="1" s="1"/>
  <c r="E31" i="28" l="1"/>
  <c r="G58" i="28"/>
  <c r="G59" i="28" s="1"/>
  <c r="H29" i="24"/>
  <c r="E33" i="28" l="1"/>
  <c r="L27" i="24" s="1"/>
  <c r="H30" i="24"/>
  <c r="H31" i="24" s="1"/>
  <c r="N28" i="24"/>
  <c r="E7" i="29"/>
  <c r="E24" i="29" l="1"/>
  <c r="E39" i="29" s="1"/>
  <c r="E69" i="29" s="1"/>
  <c r="E71" i="29" s="1"/>
  <c r="E72" i="29" s="1"/>
  <c r="E58" i="28"/>
  <c r="E59" i="28" s="1"/>
  <c r="N27" i="24"/>
  <c r="N29" i="24" s="1"/>
  <c r="L29" i="24"/>
  <c r="L30" i="24" l="1"/>
  <c r="L31" i="24" s="1"/>
  <c r="N30" i="24"/>
  <c r="N31" i="24" s="1"/>
</calcChain>
</file>

<file path=xl/sharedStrings.xml><?xml version="1.0" encoding="utf-8"?>
<sst xmlns="http://schemas.openxmlformats.org/spreadsheetml/2006/main" count="238" uniqueCount="185">
  <si>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</si>
  <si>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</si>
  <si>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</si>
  <si>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</si>
  <si>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</si>
  <si>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</si>
  <si>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</si>
  <si>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</si>
  <si>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</si>
  <si>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</si>
  <si>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</si>
  <si>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</si>
  <si>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</si>
  <si>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</si>
  <si>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</si>
  <si>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</si>
  <si>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</si>
  <si>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</si>
  <si>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</si>
  <si>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</si>
  <si>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</si>
  <si>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</si>
  <si>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</si>
  <si>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</si>
  <si>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</si>
  <si>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</si>
  <si>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</si>
  <si>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</si>
  <si>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</si>
  <si>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</si>
  <si>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</si>
  <si>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</si>
  <si>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</si>
  <si>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</si>
  <si>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</si>
  <si>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</si>
  <si>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</si>
  <si>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</si>
  <si>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</si>
  <si>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</si>
  <si>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</si>
  <si>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</si>
  <si>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</si>
  <si>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</si>
  <si>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</si>
  <si>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</si>
  <si>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</si>
  <si>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</si>
  <si>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</si>
  <si>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</si>
  <si>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</si>
  <si>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</si>
  <si>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</si>
  <si>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</si>
  <si>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</si>
  <si>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</si>
  <si>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</si>
  <si>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</si>
  <si>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</si>
  <si>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</si>
  <si>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</si>
  <si>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</si>
  <si>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</si>
  <si>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</si>
  <si>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</si>
  <si>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</si>
  <si>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</si>
  <si>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</si>
  <si>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</si>
  <si>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</si>
  <si>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</si>
  <si>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</si>
  <si>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</si>
  <si>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</si>
  <si>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</si>
  <si>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</si>
  <si>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</si>
  <si>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</si>
  <si>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</si>
  <si>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</si>
  <si>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</si>
  <si>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>เงินสดและรายการเทียบเท่าเงินสดลดลงสุทธิ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</si>
  <si>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</si>
  <si>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</si>
  <si>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</si>
  <si>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</si>
  <si>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</si>
  <si>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</si>
  <si>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</si>
  <si>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</si>
  <si>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เงินปันผลจ่าย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</si>
  <si>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</si>
  <si>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</si>
  <si>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</si>
  <si>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</si>
  <si>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</si>
  <si>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</si>
  <si>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>2563</t>
  </si>
  <si>
    <t xml:space="preserve">   ผ่านกำไรหรือขาดทุน</t>
  </si>
  <si>
    <t>ยอดคงเหลือ ณ วันที่ 1 มกราคม 2563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</si>
  <si>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</si>
  <si>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</si>
  <si>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</si>
  <si>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</si>
  <si>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</si>
  <si>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</si>
  <si>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</si>
  <si>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</si>
  <si>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</si>
  <si>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</si>
  <si>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</si>
  <si>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</si>
  <si>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</si>
  <si>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</si>
  <si>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</si>
  <si>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</si>
  <si>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</si>
  <si>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</si>
  <si>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</si>
  <si>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>ภาษีเงินได้เกี่ยวกับองค์ประกอบของกำไร (ขาดทุน) เบ็ดเสร็จอื่นสำหรับ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</si>
  <si>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</si>
  <si>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</si>
  <si>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</si>
  <si>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</si>
  <si>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</si>
  <si>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</si>
  <si>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</si>
  <si>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</si>
  <si>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</si>
  <si>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</si>
  <si>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</si>
  <si>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ส่วนเกิน (ต่ำกว่า) ทุนจาก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</si>
  <si>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</si>
  <si>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</si>
  <si>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</si>
  <si>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</si>
  <si>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เงินสดสุทธิใช้ไปในกิจกรรมจัดหาเงิน</t>
  </si>
  <si>
    <t>กำไรก่อนภาษีเงินได้</t>
  </si>
  <si>
    <t>รายการปรับกระทบกำไรก่อนภาษีเงินได้</t>
  </si>
  <si>
    <t xml:space="preserve">      กำไรจากการจำหน่ายเงินลงทุน </t>
  </si>
  <si>
    <t>เงินสดรับจากการจำหน่ายเงินลงทุนในตราสารหนี้ที่วัดมูลค่าด้วยราคาทุนตัดจำหน่าย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</si>
  <si>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</si>
  <si>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</si>
  <si>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</si>
  <si>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</si>
  <si>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ขาดทุนจากการประมาณการตามหลักคณิตศาสตร์ประกันภัย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</si>
  <si>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</si>
  <si>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เงินสดรับจากตราสารหนี้และเงินกู้ยืมระยะยาว</t>
  </si>
  <si>
    <t>เงินสดรับจากการจำหน่ายเงินลงทุนในตราสารหนี้ที่วัดมูลค่าด้วยมูลค่ายุติธรรม</t>
  </si>
  <si>
    <t>ลงทุนในเงินลงทุนในตราสารหนี้ที่วัดมูลค่าด้วยมูลค่ายุติธรรมผ่านกำไรขาดทุนเบ็ดเสร็จอื่น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</si>
  <si>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</si>
  <si>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>ลงทุนในเงินลงทุนในตราสารทุนที่กำหนดให้วัดมูลค่าด้วยมูลค่ายุติธรรม</t>
  </si>
  <si>
    <t>2564</t>
  </si>
  <si>
    <t>ยอดคงเหลือ ณ วันที่ 1 มกราคม 2564</t>
  </si>
  <si>
    <t xml:space="preserve">      สำรองทรัพย์สินรอการขาย</t>
  </si>
  <si>
    <t xml:space="preserve">      กำไรจากการเปลี่ยนแปลงสัญญาเช่า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</si>
  <si>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</si>
  <si>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</si>
  <si>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</si>
  <si>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</si>
  <si>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</si>
  <si>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</si>
  <si>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</si>
  <si>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>ลงทุนในเงินลงทุนในตราสารหนี้ที่วัดมูลค่าด้วยราคาทุนตัดจำหน่าย</t>
  </si>
  <si>
    <t xml:space="preserve">      ประมาณการหนี้สินผลประโยชน์ของพนักงาน</t>
  </si>
  <si>
    <t xml:space="preserve">      ประมาณการหนี้สินสำหรับคดีความ</t>
  </si>
  <si>
    <t>กำไร (ขาดทุน) สุทธิจากเครื่องมือทางการเงินที่วัดมูลค่าด้วยมูลค่ายุติธรรม</t>
  </si>
  <si>
    <t>กำไร (ขาดทุน) จากการวัดมูลค่าเงินลงทุนในตราสารหนี้ด้วยมูลค่ายุติธรรม</t>
  </si>
  <si>
    <t>สินทรัพย์ดำเนินงาน (เพิ่มขึ้น) ลดลง</t>
  </si>
  <si>
    <t xml:space="preserve">      (กำไร) ขาดทุนจากการจำหน่าย/ตัดจำหน่ายส่วนปรับปรุงอาคารเช่าและอุปกรณ์</t>
  </si>
  <si>
    <t>จัดสรรเป็นทุนสำรองตามกฎหมาย</t>
  </si>
  <si>
    <t>ขาดทุนจากเงินลงทุนในตราสารทุนที่กำหนดให้วัดมูลค่า</t>
  </si>
  <si>
    <t>เงินสดสุทธิได้มาจากกิจกรรมลงทุน</t>
  </si>
  <si>
    <t>ณ วันที่ 31 ธันวาคม 2564 และ 2563</t>
  </si>
  <si>
    <t>สำหรับปีสิ้นสุดวันที่ 31 ธันวาคม 2564 และ 2563</t>
  </si>
  <si>
    <t>กำไรสำหรับปี</t>
  </si>
  <si>
    <t>ขาดทุนเบ็ดเสร็จอื่นสำหรับปี</t>
  </si>
  <si>
    <t xml:space="preserve">   กำไรสำหรับปี (บาทต่อหุ้น)</t>
  </si>
  <si>
    <t>เงินสดและรายการเทียบเท่าเงินสด ณ วันที่ 31 ธันวาคม</t>
  </si>
  <si>
    <t xml:space="preserve">   ออกจากบัญชีในระหว่างปี</t>
  </si>
  <si>
    <t>กำไร (ขาดทุน) เบ็ดเสร็จรวมสำหรับปี</t>
  </si>
  <si>
    <t>ยอดคงเหลือ ณ วันที่ 31 ธันวาคม 2563</t>
  </si>
  <si>
    <t>ยอดคงเหลือ ณ วันที่ 31 ธันวาคม 2564</t>
  </si>
  <si>
    <t xml:space="preserve">      (กำไร) ขาดทุนจากเครื่องมือทางการเงินที่วัดมูลค่าด้วยมูลค่ายุติธรรมผ่านกำไรหรือขาดทุน</t>
  </si>
  <si>
    <t>เงินสดสุทธิได้มาจาก (ใช้ไปใน) 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</si>
</sst>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_-* #,##0.00_-;\-* #,##0.00_-;_-* &quot;-&quot;??_-;_-@_-"/>
    <numFmt numFmtId="165" formatCode="_(* #,##0_);_(* \(#,##0\);_(* &quot;-&quot;??_);_(@_)"/>
    <numFmt numFmtId="166" formatCode="0.0%"/>
    <numFmt numFmtId="167" formatCode="_(* #,##0_);_(* \(#,##0\);_(* &quot;-          &quot;??_);_(@_)"/>
    <numFmt numFmtId="168" formatCode="_(* #,##0.00_);_(* \(#,##0.00\);_(* &quot;-          &quot;??_);_(@_)"/>
    <numFmt numFmtId="169" formatCode="_(* #,##0.00_);_(* \(#,##0.00\);_(* &quot;-&quot;_);_(@_)"/>
    <numFmt numFmtId="170" formatCode="#,##0.000;\-#,##0.000"/>
    <numFmt numFmtId="171" formatCode="[$-409]d\-mmm\-yy;@"/>
    <numFmt numFmtId="172" formatCode="_-* #,##0_-;\-* #,##0_-;_-* &quot;-&quot;??_-;_-@_-"/>
  </numFmts>
  <fonts count="1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1"/>
      <name val="Arial"/>
      <family val="2"/>
    </font>
    <font>
      <sz val="16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155">
    <xf numFmtId="0" fontId="0" fillId="0" borderId="0" xfId="0"/>
    <xf numFmtId="38" fontId="8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>
      <alignment horizontal="left" vertical="center"/>
    </xf>
    <xf numFmtId="165" fontId="8" fillId="0" borderId="0" xfId="0" applyNumberFormat="1" applyFont="1" applyFill="1" applyAlignment="1">
      <alignment horizontal="centerContinuous" vertical="center"/>
    </xf>
    <xf numFmtId="16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vertical="center"/>
    </xf>
    <xf numFmtId="168" fontId="8" fillId="0" borderId="0" xfId="1" applyNumberFormat="1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7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/>
    </xf>
    <xf numFmtId="38" fontId="8" fillId="0" borderId="0" xfId="0" applyNumberFormat="1" applyFont="1" applyFill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9" fontId="8" fillId="0" borderId="0" xfId="1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6" xfId="0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vertical="center"/>
    </xf>
    <xf numFmtId="167" fontId="9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39" fontId="8" fillId="0" borderId="0" xfId="1" applyNumberFormat="1" applyFont="1" applyFill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Fill="1" applyBorder="1" applyAlignment="1">
      <alignment horizontal="center" vertical="center"/>
    </xf>
    <xf numFmtId="39" fontId="8" fillId="0" borderId="0" xfId="0" quotePrefix="1" applyNumberFormat="1" applyFont="1" applyFill="1" applyBorder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167" fontId="8" fillId="0" borderId="3" xfId="1" quotePrefix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15" fontId="12" fillId="0" borderId="0" xfId="0" applyNumberFormat="1" applyFont="1" applyFill="1" applyAlignment="1">
      <alignment horizontal="right" vertical="center" wrapText="1"/>
    </xf>
    <xf numFmtId="171" fontId="8" fillId="0" borderId="0" xfId="0" applyNumberFormat="1" applyFont="1" applyFill="1" applyAlignment="1">
      <alignment vertical="center"/>
    </xf>
    <xf numFmtId="0" fontId="8" fillId="4" borderId="0" xfId="0" applyNumberFormat="1" applyFont="1" applyFill="1" applyAlignment="1">
      <alignment vertical="center"/>
    </xf>
    <xf numFmtId="0" fontId="11" fillId="4" borderId="0" xfId="0" applyNumberFormat="1" applyFont="1" applyFill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167" fontId="8" fillId="4" borderId="0" xfId="1" applyNumberFormat="1" applyFont="1" applyFill="1" applyAlignment="1">
      <alignment vertical="center"/>
    </xf>
    <xf numFmtId="41" fontId="8" fillId="4" borderId="7" xfId="1" applyNumberFormat="1" applyFont="1" applyFill="1" applyBorder="1" applyAlignment="1">
      <alignment horizontal="right" vertical="center"/>
    </xf>
    <xf numFmtId="41" fontId="8" fillId="4" borderId="5" xfId="1" applyNumberFormat="1" applyFont="1" applyFill="1" applyBorder="1" applyAlignment="1">
      <alignment horizontal="right" vertical="center"/>
    </xf>
    <xf numFmtId="0" fontId="10" fillId="4" borderId="0" xfId="0" applyNumberFormat="1" applyFont="1" applyFill="1" applyAlignment="1">
      <alignment horizontal="center" vertical="center"/>
    </xf>
    <xf numFmtId="41" fontId="8" fillId="4" borderId="4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Alignment="1">
      <alignment horizontal="right" vertical="center"/>
    </xf>
    <xf numFmtId="167" fontId="8" fillId="0" borderId="0" xfId="1" quotePrefix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167" fontId="8" fillId="0" borderId="0" xfId="1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1" fontId="8" fillId="0" borderId="0" xfId="0" applyNumberFormat="1" applyFont="1" applyAlignment="1">
      <alignment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9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4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41" fontId="8" fillId="0" borderId="0" xfId="0" applyNumberFormat="1" applyFont="1" applyFill="1" applyAlignment="1">
      <alignment horizontal="right"/>
    </xf>
    <xf numFmtId="37" fontId="8" fillId="0" borderId="3" xfId="0" applyNumberFormat="1" applyFont="1" applyFill="1" applyBorder="1" applyAlignment="1">
      <alignment horizontal="center"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Continuous" vertical="center"/>
    </xf>
    <xf numFmtId="3" fontId="8" fillId="0" borderId="0" xfId="0" applyNumberFormat="1" applyFont="1" applyFill="1" applyAlignment="1">
      <alignment horizontal="centerContinuous" vertical="center"/>
    </xf>
    <xf numFmtId="0" fontId="9" fillId="0" borderId="0" xfId="0" applyFont="1" applyFill="1" applyAlignment="1">
      <alignment horizontal="left" vertical="center"/>
    </xf>
    <xf numFmtId="168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Fill="1" applyAlignment="1">
      <alignment horizontal="center" vertical="center"/>
    </xf>
    <xf numFmtId="3" fontId="8" fillId="0" borderId="0" xfId="0" applyNumberFormat="1" applyFont="1" applyFill="1" applyAlignment="1">
      <alignment vertical="center"/>
    </xf>
    <xf numFmtId="3" fontId="10" fillId="0" borderId="0" xfId="0" applyNumberFormat="1" applyFont="1" applyFill="1" applyAlignment="1">
      <alignment vertical="center"/>
    </xf>
    <xf numFmtId="39" fontId="8" fillId="0" borderId="0" xfId="0" quotePrefix="1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3" xfId="0" applyNumberFormat="1" applyFont="1" applyFill="1" applyBorder="1" applyAlignment="1">
      <alignment horizontal="right" vertical="center"/>
    </xf>
    <xf numFmtId="41" fontId="8" fillId="0" borderId="5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left" vertical="center"/>
    </xf>
    <xf numFmtId="167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Fill="1" applyBorder="1" applyAlignment="1">
      <alignment horizontal="center" vertical="center"/>
    </xf>
    <xf numFmtId="38" fontId="9" fillId="0" borderId="0" xfId="0" quotePrefix="1" applyNumberFormat="1" applyFont="1" applyFill="1" applyAlignment="1">
      <alignment horizontal="left" vertical="center"/>
    </xf>
    <xf numFmtId="41" fontId="8" fillId="0" borderId="7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vertical="center"/>
    </xf>
    <xf numFmtId="38" fontId="8" fillId="0" borderId="0" xfId="9" applyNumberFormat="1" applyFont="1" applyFill="1" applyAlignment="1">
      <alignment horizontal="left" vertical="center"/>
    </xf>
    <xf numFmtId="3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39" fontId="8" fillId="0" borderId="0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vertical="center"/>
    </xf>
    <xf numFmtId="172" fontId="8" fillId="0" borderId="0" xfId="0" applyNumberFormat="1" applyFont="1" applyFill="1" applyAlignment="1">
      <alignment vertical="center"/>
    </xf>
    <xf numFmtId="41" fontId="8" fillId="4" borderId="3" xfId="1" applyNumberFormat="1" applyFont="1" applyFill="1" applyBorder="1" applyAlignment="1">
      <alignment horizontal="right" vertical="center"/>
    </xf>
    <xf numFmtId="38" fontId="9" fillId="0" borderId="0" xfId="0" applyNumberFormat="1" applyFont="1" applyAlignment="1">
      <alignment vertical="center"/>
    </xf>
    <xf numFmtId="37" fontId="8" fillId="0" borderId="3" xfId="0" applyNumberFormat="1" applyFont="1" applyBorder="1" applyAlignment="1">
      <alignment horizontal="center" vertical="center"/>
    </xf>
    <xf numFmtId="38" fontId="8" fillId="0" borderId="0" xfId="0" applyNumberFormat="1" applyFont="1" applyAlignment="1">
      <alignment vertical="center"/>
    </xf>
    <xf numFmtId="38" fontId="11" fillId="0" borderId="0" xfId="0" applyNumberFormat="1" applyFont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4"/>
  <sheetViews>
    <sheetView showGridLines="0" view="pageBreakPreview" topLeftCell="A16" zoomScaleNormal="100" zoomScaleSheetLayoutView="100" workbookViewId="0">
      <selection activeCell="J21" sqref="J21"/>
    </sheetView>
  </sheetViews>
  <sheetFormatPr defaultColWidth="10.85546875" defaultRowHeight="24" customHeight="1"/>
  <cols>
    <col min="1" max="1" width="53.42578125" style="11" customWidth="1"/>
    <col min="2" max="2" width="5.140625" style="11" customWidth="1"/>
    <col min="3" max="3" width="9.140625" style="23" bestFit="1" customWidth="1"/>
    <col min="4" max="4" width="1.140625" style="23" customWidth="1"/>
    <col min="5" max="5" width="19.140625" style="12" customWidth="1"/>
    <col min="6" max="6" width="1" style="12" customWidth="1"/>
    <col min="7" max="7" width="19.140625" style="5" customWidth="1"/>
    <col min="8" max="8" width="0.5703125" style="11" customWidth="1"/>
    <col min="9" max="9" width="12" style="11" bestFit="1" customWidth="1"/>
    <col min="10" max="10" width="22" style="11" customWidth="1"/>
    <col min="11" max="11" width="10.85546875" style="11"/>
    <col min="12" max="12" width="15.42578125" style="11" customWidth="1"/>
    <col min="13" max="13" width="10.85546875" style="11"/>
    <col min="14" max="14" width="12.140625" style="11" bestFit="1" customWidth="1"/>
    <col min="15" max="16384" width="10.85546875" style="11"/>
  </cols>
  <sheetData>
    <row r="1" spans="1:14" s="7" customFormat="1" ht="24" customHeight="1">
      <c r="A1" s="2" t="s">
        <v>86</v>
      </c>
      <c r="B1" s="3"/>
      <c r="C1" s="4"/>
      <c r="D1" s="4"/>
      <c r="E1" s="6"/>
      <c r="F1" s="6"/>
      <c r="G1" s="42"/>
    </row>
    <row r="2" spans="1:14" s="7" customFormat="1" ht="24" customHeight="1">
      <c r="A2" s="8" t="s">
        <v>39</v>
      </c>
      <c r="B2" s="3"/>
      <c r="C2" s="4"/>
      <c r="D2" s="4"/>
      <c r="E2" s="6"/>
      <c r="F2" s="6"/>
      <c r="G2" s="5"/>
    </row>
    <row r="3" spans="1:14" s="7" customFormat="1" ht="24" customHeight="1">
      <c r="A3" s="8" t="s">
        <v>173</v>
      </c>
      <c r="B3" s="3"/>
      <c r="C3" s="9"/>
      <c r="D3" s="9"/>
      <c r="E3" s="3"/>
      <c r="F3" s="3"/>
      <c r="G3" s="10"/>
    </row>
    <row r="4" spans="1:14" s="7" customFormat="1" ht="24" customHeight="1">
      <c r="A4" s="8"/>
      <c r="B4" s="3"/>
      <c r="C4" s="9"/>
      <c r="D4" s="9"/>
      <c r="E4" s="3"/>
      <c r="F4" s="3"/>
      <c r="G4" s="58" t="s">
        <v>38</v>
      </c>
    </row>
    <row r="5" spans="1:14" ht="24" customHeight="1">
      <c r="C5" s="13" t="s">
        <v>0</v>
      </c>
      <c r="D5" s="5"/>
      <c r="E5" s="66" t="s">
        <v>152</v>
      </c>
      <c r="F5" s="15"/>
      <c r="G5" s="66" t="s">
        <v>97</v>
      </c>
    </row>
    <row r="6" spans="1:14" ht="24" customHeight="1">
      <c r="C6" s="14"/>
      <c r="D6" s="5"/>
      <c r="E6" s="81"/>
      <c r="F6" s="15"/>
      <c r="G6" s="81"/>
    </row>
    <row r="7" spans="1:14" ht="24" customHeight="1">
      <c r="A7" s="16" t="s">
        <v>24</v>
      </c>
      <c r="C7" s="11"/>
      <c r="D7" s="11"/>
      <c r="E7" s="94"/>
      <c r="F7" s="17"/>
    </row>
    <row r="8" spans="1:14" ht="24" customHeight="1">
      <c r="A8" s="1" t="s">
        <v>25</v>
      </c>
      <c r="C8" s="18"/>
      <c r="D8" s="95"/>
      <c r="E8" s="19">
        <v>717749</v>
      </c>
      <c r="F8" s="20"/>
      <c r="G8" s="19">
        <v>801380</v>
      </c>
      <c r="J8" s="33"/>
      <c r="K8" s="33"/>
      <c r="L8" s="147"/>
      <c r="M8" s="33"/>
      <c r="N8" s="33"/>
    </row>
    <row r="9" spans="1:14" ht="24" customHeight="1">
      <c r="A9" s="1" t="s">
        <v>101</v>
      </c>
      <c r="B9" s="70"/>
      <c r="C9" s="18">
        <v>7</v>
      </c>
      <c r="D9" s="18"/>
      <c r="E9" s="19">
        <v>35267727</v>
      </c>
      <c r="F9" s="20"/>
      <c r="G9" s="19">
        <v>35925749</v>
      </c>
      <c r="J9" s="33"/>
      <c r="K9" s="33"/>
      <c r="L9" s="147"/>
      <c r="M9" s="33"/>
      <c r="N9" s="33"/>
    </row>
    <row r="10" spans="1:14" ht="24" customHeight="1">
      <c r="A10" s="1" t="s">
        <v>102</v>
      </c>
      <c r="B10" s="70"/>
      <c r="C10" s="18">
        <v>8</v>
      </c>
      <c r="D10" s="18"/>
      <c r="E10" s="19">
        <v>163992</v>
      </c>
      <c r="F10" s="20"/>
      <c r="G10" s="19">
        <v>412457</v>
      </c>
      <c r="J10" s="33"/>
      <c r="K10" s="33"/>
      <c r="L10" s="147"/>
      <c r="M10" s="33"/>
      <c r="N10" s="33"/>
    </row>
    <row r="11" spans="1:14" ht="24" customHeight="1">
      <c r="A11" s="1" t="s">
        <v>103</v>
      </c>
      <c r="B11" s="70"/>
      <c r="C11" s="71">
        <v>9</v>
      </c>
      <c r="D11" s="96"/>
      <c r="E11" s="19">
        <v>41733747</v>
      </c>
      <c r="F11" s="20"/>
      <c r="G11" s="21">
        <v>43982974</v>
      </c>
      <c r="J11" s="33"/>
      <c r="K11" s="33"/>
      <c r="L11" s="147"/>
      <c r="M11" s="33"/>
      <c r="N11" s="33"/>
    </row>
    <row r="12" spans="1:14" ht="24" customHeight="1">
      <c r="A12" s="1" t="s">
        <v>104</v>
      </c>
      <c r="B12" s="70"/>
      <c r="C12" s="71">
        <v>10</v>
      </c>
      <c r="D12" s="96"/>
      <c r="E12" s="19">
        <v>170144008</v>
      </c>
      <c r="F12" s="22"/>
      <c r="G12" s="21">
        <v>155838424</v>
      </c>
      <c r="J12" s="33"/>
      <c r="K12" s="33"/>
      <c r="L12" s="147"/>
      <c r="M12" s="33"/>
      <c r="N12" s="33"/>
    </row>
    <row r="13" spans="1:14" ht="24" customHeight="1">
      <c r="A13" s="1" t="s">
        <v>105</v>
      </c>
      <c r="B13" s="70"/>
      <c r="C13" s="71">
        <v>13</v>
      </c>
      <c r="D13" s="96"/>
      <c r="E13" s="19">
        <v>773350</v>
      </c>
      <c r="F13" s="22"/>
      <c r="G13" s="21">
        <v>652527</v>
      </c>
      <c r="J13" s="33"/>
      <c r="K13" s="33"/>
      <c r="L13" s="147"/>
      <c r="M13" s="33"/>
      <c r="N13" s="33"/>
    </row>
    <row r="14" spans="1:14" ht="24" customHeight="1">
      <c r="A14" s="1" t="s">
        <v>106</v>
      </c>
      <c r="B14" s="70"/>
      <c r="C14" s="71">
        <v>14</v>
      </c>
      <c r="D14" s="96"/>
      <c r="E14" s="19">
        <v>282746</v>
      </c>
      <c r="F14" s="22"/>
      <c r="G14" s="21">
        <v>250225</v>
      </c>
      <c r="J14" s="33"/>
      <c r="K14" s="33"/>
      <c r="L14" s="147"/>
      <c r="M14" s="33"/>
      <c r="N14" s="33"/>
    </row>
    <row r="15" spans="1:14" ht="24" customHeight="1">
      <c r="A15" s="1" t="s">
        <v>108</v>
      </c>
      <c r="B15" s="70"/>
      <c r="C15" s="71">
        <v>22.1</v>
      </c>
      <c r="D15" s="71"/>
      <c r="E15" s="19">
        <v>554034</v>
      </c>
      <c r="F15" s="22"/>
      <c r="G15" s="21">
        <v>732066</v>
      </c>
      <c r="J15" s="33"/>
      <c r="K15" s="33"/>
      <c r="L15" s="147"/>
      <c r="M15" s="33"/>
      <c r="N15" s="33"/>
    </row>
    <row r="16" spans="1:14" ht="24" customHeight="1">
      <c r="A16" s="1" t="s">
        <v>107</v>
      </c>
      <c r="B16" s="70"/>
      <c r="C16" s="71">
        <v>15</v>
      </c>
      <c r="D16" s="96"/>
      <c r="E16" s="19">
        <v>274935</v>
      </c>
      <c r="F16" s="22"/>
      <c r="G16" s="21">
        <v>338739</v>
      </c>
      <c r="J16" s="33"/>
      <c r="K16" s="33"/>
      <c r="L16" s="147"/>
      <c r="M16" s="33"/>
      <c r="N16" s="33"/>
    </row>
    <row r="17" spans="1:25" ht="24" customHeight="1">
      <c r="A17" s="1" t="s">
        <v>75</v>
      </c>
      <c r="B17" s="70"/>
      <c r="C17" s="18">
        <v>16.100000000000001</v>
      </c>
      <c r="D17" s="96"/>
      <c r="E17" s="19">
        <v>1013320</v>
      </c>
      <c r="F17" s="22"/>
      <c r="G17" s="21">
        <v>607909</v>
      </c>
      <c r="J17" s="33"/>
      <c r="K17" s="33"/>
      <c r="L17" s="147"/>
      <c r="M17" s="33"/>
      <c r="N17" s="33"/>
    </row>
    <row r="18" spans="1:25" ht="24" customHeight="1">
      <c r="A18" s="1" t="s">
        <v>54</v>
      </c>
      <c r="B18" s="70"/>
      <c r="C18" s="18"/>
      <c r="D18" s="71"/>
      <c r="E18" s="21">
        <v>144696</v>
      </c>
      <c r="F18" s="22"/>
      <c r="G18" s="21">
        <v>187220</v>
      </c>
      <c r="J18" s="33"/>
      <c r="K18" s="33"/>
      <c r="L18" s="147"/>
      <c r="M18" s="33"/>
      <c r="N18" s="33"/>
    </row>
    <row r="19" spans="1:25" ht="24" customHeight="1">
      <c r="A19" s="1" t="s">
        <v>109</v>
      </c>
      <c r="B19" s="70"/>
      <c r="C19" s="71">
        <v>17</v>
      </c>
      <c r="D19" s="71"/>
      <c r="E19" s="21">
        <v>408358</v>
      </c>
      <c r="F19" s="22"/>
      <c r="G19" s="21">
        <v>355169</v>
      </c>
      <c r="I19" s="33"/>
      <c r="J19" s="33"/>
      <c r="K19" s="33"/>
      <c r="L19" s="147"/>
      <c r="M19" s="33"/>
      <c r="N19" s="33"/>
    </row>
    <row r="20" spans="1:25" ht="24" customHeight="1" thickBot="1">
      <c r="A20" s="16" t="s">
        <v>26</v>
      </c>
      <c r="B20" s="70"/>
      <c r="C20" s="73"/>
      <c r="D20" s="73"/>
      <c r="E20" s="74">
        <f>SUM(E8:E19)</f>
        <v>251478662</v>
      </c>
      <c r="F20" s="22"/>
      <c r="G20" s="54">
        <f>SUM(G8:G19)</f>
        <v>240084839</v>
      </c>
      <c r="J20" s="33"/>
      <c r="K20" s="33"/>
      <c r="M20" s="33"/>
    </row>
    <row r="21" spans="1:25" ht="24" customHeight="1" thickTop="1">
      <c r="A21" s="16"/>
      <c r="E21" s="53"/>
      <c r="F21" s="53"/>
      <c r="G21" s="40"/>
      <c r="J21" s="33"/>
      <c r="K21" s="33"/>
      <c r="M21" s="33"/>
    </row>
    <row r="22" spans="1:25" ht="24" customHeight="1">
      <c r="A22" s="1" t="s">
        <v>4</v>
      </c>
      <c r="E22" s="24"/>
      <c r="F22" s="24"/>
      <c r="J22" s="33"/>
      <c r="K22" s="33"/>
      <c r="M22" s="33"/>
    </row>
    <row r="23" spans="1:25" ht="24" customHeight="1">
      <c r="A23" s="1"/>
      <c r="E23" s="24"/>
      <c r="F23" s="24"/>
      <c r="J23" s="33"/>
      <c r="K23" s="33"/>
      <c r="M23" s="33"/>
    </row>
    <row r="24" spans="1:25" s="7" customFormat="1" ht="24" customHeight="1">
      <c r="A24" s="2" t="s">
        <v>86</v>
      </c>
      <c r="B24" s="3"/>
      <c r="C24" s="4"/>
      <c r="D24" s="4"/>
      <c r="E24" s="6"/>
      <c r="F24" s="6"/>
      <c r="G24" s="5"/>
      <c r="J24" s="33"/>
      <c r="K24" s="33"/>
      <c r="M24" s="33"/>
    </row>
    <row r="25" spans="1:25" s="7" customFormat="1" ht="24" customHeight="1">
      <c r="A25" s="8" t="s">
        <v>40</v>
      </c>
      <c r="B25" s="3"/>
      <c r="C25" s="4"/>
      <c r="D25" s="4"/>
      <c r="E25" s="25"/>
      <c r="F25" s="25"/>
      <c r="G25" s="5"/>
      <c r="J25" s="33"/>
      <c r="K25" s="33"/>
      <c r="M25" s="33"/>
    </row>
    <row r="26" spans="1:25" s="7" customFormat="1" ht="24" customHeight="1">
      <c r="A26" s="8" t="s">
        <v>173</v>
      </c>
      <c r="B26" s="3"/>
      <c r="C26" s="9"/>
      <c r="D26" s="9"/>
      <c r="E26" s="3"/>
      <c r="F26" s="3"/>
      <c r="G26" s="10"/>
      <c r="J26" s="33"/>
      <c r="K26" s="33"/>
      <c r="M26" s="33"/>
    </row>
    <row r="27" spans="1:25" s="7" customFormat="1" ht="24" customHeight="1">
      <c r="A27" s="8"/>
      <c r="B27" s="3"/>
      <c r="C27" s="9"/>
      <c r="D27" s="9"/>
      <c r="E27" s="3"/>
      <c r="F27" s="3"/>
      <c r="G27" s="58" t="s">
        <v>38</v>
      </c>
      <c r="J27" s="33"/>
      <c r="K27" s="33"/>
      <c r="M27" s="33"/>
    </row>
    <row r="28" spans="1:25" ht="24" customHeight="1">
      <c r="C28" s="13" t="s">
        <v>0</v>
      </c>
      <c r="D28" s="5"/>
      <c r="E28" s="66" t="s">
        <v>152</v>
      </c>
      <c r="F28" s="15"/>
      <c r="G28" s="66" t="s">
        <v>97</v>
      </c>
      <c r="J28" s="33"/>
      <c r="K28" s="33"/>
      <c r="M28" s="33"/>
    </row>
    <row r="29" spans="1:25" ht="24" customHeight="1">
      <c r="C29" s="14"/>
      <c r="D29" s="5"/>
      <c r="E29" s="81"/>
      <c r="F29" s="15"/>
      <c r="G29" s="81"/>
    </row>
    <row r="30" spans="1:25" ht="24" customHeight="1">
      <c r="A30" s="16" t="s">
        <v>60</v>
      </c>
      <c r="C30" s="11"/>
      <c r="D30" s="11"/>
      <c r="E30" s="24"/>
      <c r="F30" s="26"/>
      <c r="J30" s="33"/>
      <c r="K30" s="33"/>
      <c r="L30" s="26"/>
      <c r="M30" s="33"/>
    </row>
    <row r="31" spans="1:25" ht="24" customHeight="1">
      <c r="A31" s="1" t="s">
        <v>20</v>
      </c>
      <c r="C31" s="137">
        <v>19</v>
      </c>
      <c r="D31" s="95"/>
      <c r="E31" s="21">
        <v>192513105</v>
      </c>
      <c r="F31" s="22"/>
      <c r="G31" s="21">
        <v>182734964</v>
      </c>
      <c r="H31" s="27"/>
      <c r="I31" s="33"/>
      <c r="J31" s="26"/>
      <c r="K31" s="33"/>
      <c r="L31" s="12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</row>
    <row r="32" spans="1:25" ht="24" customHeight="1">
      <c r="A32" s="1" t="s">
        <v>52</v>
      </c>
      <c r="C32" s="137">
        <v>20</v>
      </c>
      <c r="D32" s="95"/>
      <c r="E32" s="21">
        <v>19046318</v>
      </c>
      <c r="F32" s="22"/>
      <c r="G32" s="21">
        <v>12203111</v>
      </c>
      <c r="H32" s="27"/>
      <c r="I32" s="33"/>
      <c r="J32" s="26"/>
      <c r="K32" s="33"/>
      <c r="L32" s="12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</row>
    <row r="33" spans="1:25" ht="24" customHeight="1">
      <c r="A33" s="1" t="s">
        <v>27</v>
      </c>
      <c r="C33" s="71"/>
      <c r="D33" s="71"/>
      <c r="E33" s="21">
        <v>189544</v>
      </c>
      <c r="F33" s="22"/>
      <c r="G33" s="21">
        <v>949585</v>
      </c>
      <c r="H33" s="27"/>
      <c r="J33" s="26"/>
      <c r="K33" s="33"/>
      <c r="L33" s="12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</row>
    <row r="34" spans="1:25" ht="24" customHeight="1">
      <c r="A34" s="1" t="s">
        <v>129</v>
      </c>
      <c r="C34" s="137">
        <v>8</v>
      </c>
      <c r="D34" s="96"/>
      <c r="E34" s="21">
        <v>33520</v>
      </c>
      <c r="F34" s="22"/>
      <c r="G34" s="21">
        <v>228458</v>
      </c>
      <c r="H34" s="27"/>
      <c r="J34" s="26"/>
      <c r="K34" s="33"/>
      <c r="L34" s="12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ht="24" customHeight="1">
      <c r="A35" s="1" t="s">
        <v>110</v>
      </c>
      <c r="C35" s="137">
        <v>21</v>
      </c>
      <c r="D35" s="71"/>
      <c r="E35" s="21">
        <v>2397298</v>
      </c>
      <c r="F35" s="22"/>
      <c r="G35" s="19">
        <v>5002522</v>
      </c>
      <c r="H35" s="27"/>
      <c r="I35" s="33"/>
      <c r="J35" s="26"/>
      <c r="K35" s="33"/>
      <c r="L35" s="12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ht="24" customHeight="1">
      <c r="A36" s="1" t="s">
        <v>28</v>
      </c>
      <c r="C36" s="71"/>
      <c r="D36" s="71"/>
      <c r="E36" s="138">
        <v>338408</v>
      </c>
      <c r="F36" s="22"/>
      <c r="G36" s="19">
        <v>480236</v>
      </c>
      <c r="H36" s="27"/>
      <c r="J36" s="26"/>
      <c r="K36" s="69"/>
      <c r="L36" s="12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</row>
    <row r="37" spans="1:25" ht="24" customHeight="1">
      <c r="A37" s="1" t="s">
        <v>29</v>
      </c>
      <c r="C37" s="71"/>
      <c r="D37" s="71"/>
      <c r="E37" s="21">
        <v>454491</v>
      </c>
      <c r="F37" s="22"/>
      <c r="G37" s="19">
        <v>308090</v>
      </c>
      <c r="H37" s="27"/>
      <c r="J37" s="26"/>
      <c r="K37" s="69"/>
      <c r="L37" s="12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</row>
    <row r="38" spans="1:25" ht="24" customHeight="1">
      <c r="A38" s="1" t="s">
        <v>111</v>
      </c>
      <c r="C38" s="137">
        <v>22.2</v>
      </c>
      <c r="D38" s="71"/>
      <c r="E38" s="21">
        <v>559514</v>
      </c>
      <c r="F38" s="22"/>
      <c r="G38" s="19">
        <v>721923</v>
      </c>
      <c r="H38" s="27"/>
      <c r="J38" s="26"/>
      <c r="K38" s="26"/>
      <c r="L38" s="12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</row>
    <row r="39" spans="1:25" ht="24" customHeight="1">
      <c r="A39" s="1" t="s">
        <v>73</v>
      </c>
      <c r="C39" s="137">
        <v>23</v>
      </c>
      <c r="D39" s="71"/>
      <c r="E39" s="21">
        <v>321045</v>
      </c>
      <c r="F39" s="22"/>
      <c r="G39" s="19">
        <v>258875</v>
      </c>
      <c r="H39" s="27"/>
      <c r="J39" s="33"/>
      <c r="K39" s="33"/>
      <c r="L39" s="12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25" ht="24" customHeight="1">
      <c r="A40" s="1" t="s">
        <v>55</v>
      </c>
      <c r="C40" s="71"/>
      <c r="D40" s="71"/>
      <c r="E40" s="138">
        <v>142099</v>
      </c>
      <c r="F40" s="22"/>
      <c r="G40" s="21">
        <v>386336</v>
      </c>
      <c r="H40" s="27"/>
      <c r="J40" s="33"/>
      <c r="K40" s="33"/>
      <c r="L40" s="12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</row>
    <row r="41" spans="1:25" ht="24" customHeight="1">
      <c r="A41" s="1" t="s">
        <v>68</v>
      </c>
      <c r="C41" s="71"/>
      <c r="D41" s="71"/>
      <c r="E41" s="19">
        <v>246131</v>
      </c>
      <c r="F41" s="22"/>
      <c r="G41" s="21">
        <v>266031</v>
      </c>
      <c r="H41" s="27"/>
      <c r="J41" s="33"/>
      <c r="K41" s="33"/>
      <c r="L41" s="12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spans="1:25" ht="24" customHeight="1">
      <c r="A42" s="1" t="s">
        <v>30</v>
      </c>
      <c r="C42" s="137">
        <v>25</v>
      </c>
      <c r="D42" s="71"/>
      <c r="E42" s="19">
        <v>138150</v>
      </c>
      <c r="F42" s="22"/>
      <c r="G42" s="19">
        <v>178304</v>
      </c>
      <c r="H42" s="27"/>
      <c r="J42" s="33"/>
      <c r="K42" s="33"/>
      <c r="L42" s="12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</row>
    <row r="43" spans="1:25" ht="24" customHeight="1">
      <c r="A43" s="16" t="s">
        <v>31</v>
      </c>
      <c r="C43" s="71"/>
      <c r="D43" s="71"/>
      <c r="E43" s="75">
        <f>SUM(E31:E42)</f>
        <v>216379623</v>
      </c>
      <c r="F43" s="22"/>
      <c r="G43" s="35">
        <f>SUM(G31:G42)</f>
        <v>203718435</v>
      </c>
      <c r="H43" s="27"/>
      <c r="J43" s="33"/>
      <c r="K43" s="33"/>
      <c r="M43" s="33"/>
    </row>
    <row r="44" spans="1:25" ht="24" customHeight="1">
      <c r="A44" s="16" t="s">
        <v>61</v>
      </c>
      <c r="C44" s="28"/>
      <c r="D44" s="28"/>
      <c r="E44" s="19"/>
      <c r="F44" s="26"/>
      <c r="G44" s="19"/>
      <c r="J44" s="33"/>
      <c r="K44" s="33"/>
      <c r="L44" s="146"/>
      <c r="M44" s="33"/>
    </row>
    <row r="45" spans="1:25" ht="24" customHeight="1">
      <c r="A45" s="1" t="s">
        <v>32</v>
      </c>
      <c r="C45" s="137">
        <v>26</v>
      </c>
      <c r="D45" s="11"/>
      <c r="E45" s="19"/>
      <c r="F45" s="26"/>
      <c r="G45" s="19"/>
      <c r="J45" s="33"/>
      <c r="K45" s="33"/>
      <c r="M45" s="33"/>
    </row>
    <row r="46" spans="1:25" ht="24" customHeight="1">
      <c r="A46" s="29" t="s">
        <v>94</v>
      </c>
      <c r="C46" s="137"/>
      <c r="D46" s="18"/>
      <c r="E46" s="21"/>
      <c r="F46" s="31"/>
      <c r="G46" s="21"/>
      <c r="J46" s="33"/>
      <c r="K46" s="33"/>
      <c r="M46" s="33"/>
    </row>
    <row r="47" spans="1:25" ht="24" customHeight="1">
      <c r="A47" s="29" t="s">
        <v>63</v>
      </c>
      <c r="C47" s="137"/>
      <c r="D47" s="18"/>
      <c r="E47" s="21">
        <v>20000000</v>
      </c>
      <c r="F47" s="31"/>
      <c r="G47" s="21">
        <v>20000000</v>
      </c>
      <c r="J47" s="33"/>
      <c r="K47" s="33"/>
      <c r="M47" s="33"/>
      <c r="N47" s="33"/>
    </row>
    <row r="48" spans="1:25" ht="24" customHeight="1">
      <c r="A48" s="29" t="s">
        <v>93</v>
      </c>
      <c r="C48" s="137">
        <v>26</v>
      </c>
      <c r="D48" s="71"/>
      <c r="E48" s="21">
        <v>10598915</v>
      </c>
      <c r="F48" s="31"/>
      <c r="G48" s="21">
        <v>10598915</v>
      </c>
      <c r="J48" s="33"/>
      <c r="K48" s="33"/>
      <c r="M48" s="33"/>
      <c r="N48" s="33"/>
    </row>
    <row r="49" spans="1:14" ht="24" customHeight="1">
      <c r="A49" s="29" t="s">
        <v>74</v>
      </c>
      <c r="C49" s="137">
        <v>29</v>
      </c>
      <c r="D49" s="71"/>
      <c r="E49" s="21">
        <v>-1457412</v>
      </c>
      <c r="F49" s="32"/>
      <c r="G49" s="21">
        <v>-844283</v>
      </c>
      <c r="J49" s="33"/>
      <c r="K49" s="33"/>
      <c r="M49" s="33"/>
      <c r="N49" s="33"/>
    </row>
    <row r="50" spans="1:14" ht="24" customHeight="1">
      <c r="A50" s="29" t="s">
        <v>33</v>
      </c>
      <c r="C50" s="71"/>
      <c r="D50" s="71"/>
      <c r="E50" s="21"/>
      <c r="F50" s="22"/>
      <c r="G50" s="21"/>
      <c r="I50" s="33"/>
      <c r="J50" s="33"/>
      <c r="K50" s="33"/>
      <c r="M50" s="33"/>
    </row>
    <row r="51" spans="1:14" ht="24" customHeight="1">
      <c r="A51" s="29" t="s">
        <v>112</v>
      </c>
      <c r="C51" s="137">
        <v>27</v>
      </c>
      <c r="D51" s="71"/>
      <c r="E51" s="21">
        <v>924300</v>
      </c>
      <c r="F51" s="22"/>
      <c r="G51" s="21">
        <v>889700</v>
      </c>
      <c r="I51" s="33"/>
      <c r="J51" s="33"/>
      <c r="K51" s="33"/>
      <c r="M51" s="33"/>
    </row>
    <row r="52" spans="1:14" ht="24" customHeight="1">
      <c r="A52" s="29" t="s">
        <v>34</v>
      </c>
      <c r="C52" s="76"/>
      <c r="D52" s="76"/>
      <c r="E52" s="21">
        <v>5033236</v>
      </c>
      <c r="F52" s="34"/>
      <c r="G52" s="21">
        <v>5722072</v>
      </c>
      <c r="I52" s="33"/>
      <c r="J52" s="146"/>
      <c r="K52" s="33"/>
      <c r="M52" s="33"/>
    </row>
    <row r="53" spans="1:14" ht="24" customHeight="1">
      <c r="A53" s="16" t="s">
        <v>51</v>
      </c>
      <c r="C53" s="70"/>
      <c r="D53" s="70"/>
      <c r="E53" s="75">
        <f>SUM(E47:E52)</f>
        <v>35099039</v>
      </c>
      <c r="F53" s="22"/>
      <c r="G53" s="35">
        <f>SUM(G47:G52)</f>
        <v>36366404</v>
      </c>
      <c r="I53" s="33"/>
      <c r="J53" s="33"/>
      <c r="K53" s="33"/>
      <c r="M53" s="33"/>
    </row>
    <row r="54" spans="1:14" ht="24" customHeight="1" thickBot="1">
      <c r="A54" s="16" t="s">
        <v>62</v>
      </c>
      <c r="C54" s="70"/>
      <c r="D54" s="70"/>
      <c r="E54" s="77">
        <f>SUM(E53,E43)</f>
        <v>251478662</v>
      </c>
      <c r="F54" s="22"/>
      <c r="G54" s="30">
        <f>SUM(G53,G43)</f>
        <v>240084839</v>
      </c>
      <c r="J54" s="33"/>
      <c r="K54" s="33"/>
      <c r="M54" s="33"/>
    </row>
    <row r="55" spans="1:14" ht="24" customHeight="1" thickTop="1">
      <c r="A55" s="1"/>
      <c r="C55" s="11"/>
      <c r="D55" s="11"/>
      <c r="E55" s="80">
        <f>E54-E20</f>
        <v>0</v>
      </c>
      <c r="F55" s="32"/>
      <c r="G55" s="80">
        <f>G54-G20</f>
        <v>0</v>
      </c>
      <c r="J55" s="33"/>
      <c r="K55" s="33"/>
      <c r="M55" s="33"/>
    </row>
    <row r="56" spans="1:14" ht="24" customHeight="1">
      <c r="A56" s="1" t="s">
        <v>4</v>
      </c>
      <c r="C56" s="11"/>
      <c r="D56" s="11"/>
      <c r="E56" s="36"/>
      <c r="F56" s="36"/>
      <c r="J56" s="33"/>
      <c r="K56" s="33"/>
      <c r="M56" s="33"/>
    </row>
    <row r="57" spans="1:14" ht="24" customHeight="1">
      <c r="E57" s="36"/>
      <c r="F57" s="36"/>
    </row>
    <row r="58" spans="1:14" ht="24" customHeight="1">
      <c r="A58" s="38"/>
      <c r="E58" s="36"/>
      <c r="F58" s="36"/>
    </row>
    <row r="59" spans="1:14" ht="24" customHeight="1">
      <c r="A59" s="7"/>
      <c r="B59" s="37"/>
      <c r="E59" s="36"/>
      <c r="F59" s="36"/>
    </row>
    <row r="60" spans="1:14" s="37" customFormat="1" ht="24" customHeight="1">
      <c r="B60" s="11" t="s">
        <v>1</v>
      </c>
      <c r="C60" s="23"/>
      <c r="D60" s="23"/>
      <c r="E60" s="36"/>
      <c r="F60" s="36"/>
      <c r="G60" s="5"/>
    </row>
    <row r="61" spans="1:14" s="7" customFormat="1" ht="24" customHeight="1">
      <c r="A61" s="38"/>
      <c r="B61" s="37"/>
      <c r="C61" s="39"/>
      <c r="D61" s="39"/>
      <c r="E61" s="24"/>
      <c r="F61" s="24"/>
      <c r="G61" s="40"/>
    </row>
    <row r="62" spans="1:14" ht="24" customHeight="1">
      <c r="E62" s="26"/>
      <c r="F62" s="26"/>
    </row>
    <row r="63" spans="1:14" ht="24" customHeight="1">
      <c r="E63" s="26"/>
      <c r="F63" s="26"/>
    </row>
    <row r="64" spans="1:14" ht="24" customHeight="1">
      <c r="E64" s="26"/>
      <c r="F64" s="26"/>
    </row>
    <row r="65" spans="5:6" ht="24" customHeight="1">
      <c r="E65" s="26"/>
      <c r="F65" s="26"/>
    </row>
    <row r="66" spans="5:6" ht="24" customHeight="1">
      <c r="E66" s="26"/>
      <c r="F66" s="26"/>
    </row>
    <row r="67" spans="5:6" ht="24" customHeight="1">
      <c r="E67" s="26"/>
      <c r="F67" s="26"/>
    </row>
    <row r="68" spans="5:6" ht="24" customHeight="1">
      <c r="E68" s="26"/>
      <c r="F68" s="26"/>
    </row>
    <row r="69" spans="5:6" ht="24" customHeight="1">
      <c r="E69" s="26"/>
      <c r="F69" s="26"/>
    </row>
    <row r="70" spans="5:6" ht="24" customHeight="1">
      <c r="E70" s="26"/>
      <c r="F70" s="26"/>
    </row>
    <row r="71" spans="5:6" ht="24" customHeight="1">
      <c r="E71" s="26"/>
      <c r="F71" s="26"/>
    </row>
    <row r="72" spans="5:6" ht="24" customHeight="1">
      <c r="E72" s="26"/>
      <c r="F72" s="26"/>
    </row>
    <row r="73" spans="5:6" ht="24" customHeight="1">
      <c r="E73" s="26"/>
      <c r="F73" s="26"/>
    </row>
    <row r="74" spans="5:6" ht="24" customHeight="1">
      <c r="E74" s="26"/>
      <c r="F74" s="26"/>
    </row>
    <row r="75" spans="5:6" ht="24" customHeight="1">
      <c r="E75" s="26"/>
      <c r="F75" s="26"/>
    </row>
    <row r="76" spans="5:6" ht="24" customHeight="1">
      <c r="E76" s="26"/>
      <c r="F76" s="26"/>
    </row>
    <row r="77" spans="5:6" ht="24" customHeight="1">
      <c r="E77" s="26"/>
      <c r="F77" s="26"/>
    </row>
    <row r="78" spans="5:6" ht="24" customHeight="1">
      <c r="E78" s="26"/>
      <c r="F78" s="26"/>
    </row>
    <row r="79" spans="5:6" ht="24" customHeight="1">
      <c r="E79" s="26"/>
      <c r="F79" s="26"/>
    </row>
    <row r="80" spans="5:6" ht="24" customHeight="1">
      <c r="E80" s="26"/>
      <c r="F80" s="26"/>
    </row>
    <row r="81" spans="5:6" ht="24" customHeight="1">
      <c r="E81" s="26"/>
      <c r="F81" s="26"/>
    </row>
    <row r="82" spans="5:6" ht="24" customHeight="1">
      <c r="E82" s="26"/>
      <c r="F82" s="26"/>
    </row>
    <row r="83" spans="5:6" ht="24" customHeight="1">
      <c r="E83" s="26"/>
      <c r="F83" s="26"/>
    </row>
    <row r="84" spans="5:6" ht="24" customHeight="1">
      <c r="E84" s="26"/>
      <c r="F84" s="26"/>
    </row>
    <row r="85" spans="5:6" ht="24" customHeight="1">
      <c r="E85" s="26"/>
      <c r="F85" s="26"/>
    </row>
    <row r="86" spans="5:6" ht="24" customHeight="1">
      <c r="E86" s="26"/>
      <c r="F86" s="26"/>
    </row>
    <row r="87" spans="5:6" ht="24" customHeight="1">
      <c r="E87" s="26"/>
      <c r="F87" s="26"/>
    </row>
    <row r="88" spans="5:6" ht="24" customHeight="1">
      <c r="E88" s="26"/>
      <c r="F88" s="26"/>
    </row>
    <row r="89" spans="5:6" ht="24" customHeight="1">
      <c r="E89" s="26"/>
      <c r="F89" s="26"/>
    </row>
    <row r="90" spans="5:6" ht="24" customHeight="1">
      <c r="E90" s="26"/>
      <c r="F90" s="26"/>
    </row>
    <row r="91" spans="5:6" ht="24" customHeight="1">
      <c r="E91" s="26"/>
      <c r="F91" s="26"/>
    </row>
    <row r="92" spans="5:6" ht="24" customHeight="1">
      <c r="E92" s="26"/>
      <c r="F92" s="26"/>
    </row>
    <row r="93" spans="5:6" ht="24" customHeight="1">
      <c r="E93" s="26"/>
      <c r="F93" s="26"/>
    </row>
    <row r="94" spans="5:6" ht="24" customHeight="1">
      <c r="E94" s="26"/>
      <c r="F94" s="26"/>
    </row>
    <row r="95" spans="5:6" ht="24" customHeight="1">
      <c r="E95" s="26"/>
      <c r="F95" s="26"/>
    </row>
    <row r="96" spans="5:6" ht="24" customHeight="1">
      <c r="E96" s="26"/>
      <c r="F96" s="26"/>
    </row>
    <row r="97" spans="5:6" ht="24" customHeight="1">
      <c r="E97" s="26"/>
      <c r="F97" s="26"/>
    </row>
    <row r="98" spans="5:6" ht="24" customHeight="1">
      <c r="E98" s="26"/>
      <c r="F98" s="26"/>
    </row>
    <row r="99" spans="5:6" ht="24" customHeight="1">
      <c r="E99" s="26"/>
      <c r="F99" s="26"/>
    </row>
    <row r="100" spans="5:6" ht="24" customHeight="1">
      <c r="E100" s="26"/>
      <c r="F100" s="26"/>
    </row>
    <row r="101" spans="5:6" ht="24" customHeight="1">
      <c r="E101" s="26"/>
      <c r="F101" s="26"/>
    </row>
    <row r="102" spans="5:6" ht="24" customHeight="1">
      <c r="E102" s="26"/>
      <c r="F102" s="26"/>
    </row>
    <row r="103" spans="5:6" ht="24" customHeight="1">
      <c r="E103" s="26"/>
      <c r="F103" s="26"/>
    </row>
    <row r="104" spans="5:6" ht="24" customHeight="1">
      <c r="E104" s="26"/>
      <c r="F104" s="26"/>
    </row>
    <row r="105" spans="5:6" ht="24" customHeight="1">
      <c r="E105" s="26"/>
      <c r="F105" s="26"/>
    </row>
    <row r="106" spans="5:6" ht="24" customHeight="1">
      <c r="E106" s="26"/>
      <c r="F106" s="26"/>
    </row>
    <row r="107" spans="5:6" ht="24" customHeight="1">
      <c r="E107" s="26"/>
      <c r="F107" s="26"/>
    </row>
    <row r="108" spans="5:6" ht="24" customHeight="1">
      <c r="E108" s="26"/>
      <c r="F108" s="26"/>
    </row>
    <row r="109" spans="5:6" ht="24" customHeight="1">
      <c r="E109" s="26"/>
      <c r="F109" s="26"/>
    </row>
    <row r="110" spans="5:6" ht="24" customHeight="1">
      <c r="E110" s="26"/>
      <c r="F110" s="26"/>
    </row>
    <row r="111" spans="5:6" ht="24" customHeight="1">
      <c r="E111" s="26"/>
      <c r="F111" s="26"/>
    </row>
    <row r="112" spans="5:6" ht="24" customHeight="1">
      <c r="E112" s="26"/>
      <c r="F112" s="26"/>
    </row>
    <row r="113" spans="5:6" ht="24" customHeight="1">
      <c r="E113" s="26"/>
      <c r="F113" s="26"/>
    </row>
    <row r="114" spans="5:6" ht="24" customHeight="1">
      <c r="E114" s="26"/>
      <c r="F114" s="26"/>
    </row>
    <row r="115" spans="5:6" ht="24" customHeight="1">
      <c r="E115" s="26"/>
      <c r="F115" s="26"/>
    </row>
    <row r="116" spans="5:6" ht="24" customHeight="1">
      <c r="E116" s="26"/>
      <c r="F116" s="26"/>
    </row>
    <row r="117" spans="5:6" ht="24" customHeight="1">
      <c r="E117" s="26"/>
      <c r="F117" s="26"/>
    </row>
    <row r="118" spans="5:6" ht="24" customHeight="1">
      <c r="E118" s="26"/>
      <c r="F118" s="26"/>
    </row>
    <row r="119" spans="5:6" ht="24" customHeight="1">
      <c r="E119" s="26"/>
      <c r="F119" s="26"/>
    </row>
    <row r="120" spans="5:6" ht="24" customHeight="1">
      <c r="E120" s="26"/>
      <c r="F120" s="26"/>
    </row>
    <row r="121" spans="5:6" ht="24" customHeight="1">
      <c r="E121" s="26"/>
      <c r="F121" s="26"/>
    </row>
    <row r="122" spans="5:6" ht="24" customHeight="1">
      <c r="E122" s="26"/>
      <c r="F122" s="26"/>
    </row>
    <row r="123" spans="5:6" ht="24" customHeight="1">
      <c r="E123" s="26"/>
      <c r="F123" s="26"/>
    </row>
    <row r="124" spans="5:6" ht="24" customHeight="1">
      <c r="E124" s="26"/>
      <c r="F124" s="26"/>
    </row>
    <row r="125" spans="5:6" ht="24" customHeight="1">
      <c r="E125" s="26"/>
      <c r="F125" s="26"/>
    </row>
    <row r="126" spans="5:6" ht="24" customHeight="1">
      <c r="E126" s="26"/>
      <c r="F126" s="26"/>
    </row>
    <row r="127" spans="5:6" ht="24" customHeight="1">
      <c r="E127" s="26"/>
      <c r="F127" s="26"/>
    </row>
    <row r="128" spans="5:6" ht="24" customHeight="1">
      <c r="E128" s="26"/>
      <c r="F128" s="26"/>
    </row>
    <row r="129" spans="5:6" ht="24" customHeight="1">
      <c r="E129" s="26"/>
      <c r="F129" s="26"/>
    </row>
    <row r="130" spans="5:6" ht="24" customHeight="1">
      <c r="E130" s="26"/>
      <c r="F130" s="26"/>
    </row>
    <row r="131" spans="5:6" ht="24" customHeight="1">
      <c r="E131" s="26"/>
      <c r="F131" s="26"/>
    </row>
    <row r="132" spans="5:6" ht="24" customHeight="1">
      <c r="E132" s="26"/>
      <c r="F132" s="26"/>
    </row>
    <row r="133" spans="5:6" ht="24" customHeight="1">
      <c r="E133" s="26"/>
      <c r="F133" s="26"/>
    </row>
    <row r="134" spans="5:6" ht="24" customHeight="1">
      <c r="E134" s="26"/>
      <c r="F134" s="26"/>
    </row>
    <row r="135" spans="5:6" ht="24" customHeight="1">
      <c r="E135" s="26"/>
      <c r="F135" s="26"/>
    </row>
    <row r="136" spans="5:6" ht="24" customHeight="1">
      <c r="E136" s="26"/>
      <c r="F136" s="26"/>
    </row>
    <row r="137" spans="5:6" ht="24" customHeight="1">
      <c r="E137" s="26"/>
      <c r="F137" s="26"/>
    </row>
    <row r="138" spans="5:6" ht="24" customHeight="1">
      <c r="E138" s="26"/>
      <c r="F138" s="26"/>
    </row>
    <row r="139" spans="5:6" ht="24" customHeight="1">
      <c r="E139" s="26"/>
      <c r="F139" s="26"/>
    </row>
    <row r="140" spans="5:6" ht="24" customHeight="1">
      <c r="E140" s="26"/>
      <c r="F140" s="26"/>
    </row>
    <row r="141" spans="5:6" ht="24" customHeight="1">
      <c r="E141" s="26"/>
      <c r="F141" s="26"/>
    </row>
    <row r="142" spans="5:6" ht="24" customHeight="1">
      <c r="E142" s="26"/>
      <c r="F142" s="26"/>
    </row>
    <row r="143" spans="5:6" ht="24" customHeight="1">
      <c r="E143" s="26"/>
      <c r="F143" s="26"/>
    </row>
    <row r="144" spans="5:6" ht="24" customHeight="1">
      <c r="E144" s="26"/>
      <c r="F144" s="26"/>
    </row>
    <row r="145" spans="5:6" ht="24" customHeight="1">
      <c r="E145" s="26"/>
      <c r="F145" s="26"/>
    </row>
    <row r="146" spans="5:6" ht="24" customHeight="1">
      <c r="E146" s="26"/>
      <c r="F146" s="26"/>
    </row>
    <row r="147" spans="5:6" ht="24" customHeight="1">
      <c r="E147" s="26"/>
      <c r="F147" s="26"/>
    </row>
    <row r="148" spans="5:6" ht="24" customHeight="1">
      <c r="E148" s="26"/>
      <c r="F148" s="26"/>
    </row>
    <row r="149" spans="5:6" ht="24" customHeight="1">
      <c r="E149" s="26"/>
      <c r="F149" s="26"/>
    </row>
    <row r="150" spans="5:6" ht="24" customHeight="1">
      <c r="E150" s="26"/>
      <c r="F150" s="26"/>
    </row>
    <row r="151" spans="5:6" ht="24" customHeight="1">
      <c r="E151" s="26"/>
      <c r="F151" s="26"/>
    </row>
    <row r="152" spans="5:6" ht="24" customHeight="1">
      <c r="E152" s="26"/>
      <c r="F152" s="26"/>
    </row>
    <row r="153" spans="5:6" ht="24" customHeight="1">
      <c r="E153" s="26"/>
      <c r="F153" s="26"/>
    </row>
    <row r="154" spans="5:6" ht="24" customHeight="1">
      <c r="E154" s="26"/>
      <c r="F154" s="26"/>
    </row>
    <row r="155" spans="5:6" ht="24" customHeight="1">
      <c r="E155" s="26"/>
      <c r="F155" s="26"/>
    </row>
    <row r="156" spans="5:6" ht="24" customHeight="1">
      <c r="E156" s="26"/>
      <c r="F156" s="26"/>
    </row>
    <row r="157" spans="5:6" ht="24" customHeight="1">
      <c r="E157" s="26"/>
      <c r="F157" s="26"/>
    </row>
    <row r="158" spans="5:6" ht="24" customHeight="1">
      <c r="E158" s="26"/>
      <c r="F158" s="26"/>
    </row>
    <row r="159" spans="5:6" ht="24" customHeight="1">
      <c r="E159" s="26"/>
      <c r="F159" s="26"/>
    </row>
    <row r="160" spans="5:6" ht="24" customHeight="1">
      <c r="E160" s="26"/>
      <c r="F160" s="26"/>
    </row>
    <row r="161" spans="5:6" ht="24" customHeight="1">
      <c r="E161" s="26"/>
      <c r="F161" s="26"/>
    </row>
    <row r="162" spans="5:6" ht="24" customHeight="1">
      <c r="E162" s="26"/>
      <c r="F162" s="26"/>
    </row>
    <row r="163" spans="5:6" ht="24" customHeight="1">
      <c r="E163" s="26"/>
      <c r="F163" s="26"/>
    </row>
    <row r="164" spans="5:6" ht="24" customHeight="1">
      <c r="E164" s="26"/>
      <c r="F164" s="26"/>
    </row>
    <row r="165" spans="5:6" ht="24" customHeight="1">
      <c r="E165" s="26"/>
      <c r="F165" s="26"/>
    </row>
    <row r="166" spans="5:6" ht="24" customHeight="1">
      <c r="E166" s="26"/>
      <c r="F166" s="26"/>
    </row>
    <row r="167" spans="5:6" ht="24" customHeight="1">
      <c r="E167" s="26"/>
      <c r="F167" s="26"/>
    </row>
    <row r="168" spans="5:6" ht="24" customHeight="1">
      <c r="E168" s="26"/>
      <c r="F168" s="26"/>
    </row>
    <row r="169" spans="5:6" ht="24" customHeight="1">
      <c r="E169" s="26"/>
      <c r="F169" s="26"/>
    </row>
    <row r="170" spans="5:6" ht="24" customHeight="1">
      <c r="E170" s="26"/>
      <c r="F170" s="26"/>
    </row>
    <row r="171" spans="5:6" ht="24" customHeight="1">
      <c r="E171" s="26"/>
      <c r="F171" s="26"/>
    </row>
    <row r="172" spans="5:6" ht="24" customHeight="1">
      <c r="E172" s="26"/>
      <c r="F172" s="26"/>
    </row>
    <row r="173" spans="5:6" ht="24" customHeight="1">
      <c r="E173" s="26"/>
      <c r="F173" s="26"/>
    </row>
    <row r="174" spans="5:6" ht="24" customHeight="1">
      <c r="E174" s="26"/>
      <c r="F174" s="26"/>
    </row>
  </sheetData>
  <phoneticPr fontId="0" type="noConversion"/>
  <printOptions horizontalCentered="1" gridLinesSet="0"/>
  <pageMargins left="0.78740157480314998" right="0.35433070866141703" top="0.78740157480314998" bottom="0" header="0.196850393700787" footer="0.196850393700787"/>
  <pageSetup paperSize="9" scale="80" fitToHeight="0" orientation="portrait" r:id="rId1"/>
  <headerFooter alignWithMargins="0"/>
  <rowBreaks count="1" manualBreakCount="1">
    <brk id="2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1"/>
  <sheetViews>
    <sheetView showGridLines="0" view="pageBreakPreview" topLeftCell="A49" zoomScale="70" zoomScaleNormal="70" zoomScaleSheetLayoutView="70" workbookViewId="0">
      <selection activeCell="P60" sqref="P60"/>
    </sheetView>
  </sheetViews>
  <sheetFormatPr defaultColWidth="10.85546875" defaultRowHeight="24" customHeight="1"/>
  <cols>
    <col min="1" max="1" width="51.5703125" style="11" customWidth="1"/>
    <col min="2" max="2" width="13.140625" style="11" customWidth="1"/>
    <col min="3" max="3" width="9.140625" style="23" bestFit="1" customWidth="1"/>
    <col min="4" max="4" width="1.140625" style="23" customWidth="1"/>
    <col min="5" max="5" width="16.85546875" style="12" customWidth="1"/>
    <col min="6" max="6" width="1.140625" style="12" customWidth="1"/>
    <col min="7" max="7" width="16.85546875" style="5" customWidth="1"/>
    <col min="8" max="8" width="1.42578125" style="11" customWidth="1"/>
    <col min="9" max="9" width="2.5703125" style="11" customWidth="1"/>
    <col min="10" max="10" width="10.85546875" style="11"/>
    <col min="11" max="11" width="2.5703125" style="11" customWidth="1"/>
    <col min="12" max="12" width="10.85546875" style="11"/>
    <col min="13" max="13" width="2.5703125" style="11" customWidth="1"/>
    <col min="14" max="16384" width="10.85546875" style="11"/>
  </cols>
  <sheetData>
    <row r="1" spans="1:7" ht="24" customHeight="1">
      <c r="A1" s="2" t="s">
        <v>87</v>
      </c>
      <c r="B1" s="3"/>
      <c r="C1" s="4"/>
      <c r="D1" s="4"/>
      <c r="E1" s="6"/>
      <c r="F1" s="6"/>
    </row>
    <row r="2" spans="1:7" ht="24" customHeight="1">
      <c r="A2" s="8" t="s">
        <v>41</v>
      </c>
      <c r="B2" s="3"/>
      <c r="C2" s="9"/>
      <c r="D2" s="9"/>
      <c r="E2" s="58"/>
      <c r="F2" s="59"/>
      <c r="G2" s="58"/>
    </row>
    <row r="3" spans="1:7" ht="24" customHeight="1">
      <c r="A3" s="8" t="s">
        <v>174</v>
      </c>
      <c r="B3" s="41"/>
      <c r="C3" s="42"/>
      <c r="D3" s="42"/>
      <c r="E3" s="61"/>
      <c r="F3" s="60"/>
      <c r="G3" s="61"/>
    </row>
    <row r="4" spans="1:7" ht="24" customHeight="1">
      <c r="A4" s="8"/>
      <c r="C4" s="5"/>
      <c r="D4" s="5"/>
      <c r="E4" s="58"/>
      <c r="F4" s="51"/>
      <c r="G4" s="58" t="s">
        <v>69</v>
      </c>
    </row>
    <row r="5" spans="1:7" ht="24" customHeight="1">
      <c r="A5" s="41"/>
      <c r="C5" s="13" t="s">
        <v>0</v>
      </c>
      <c r="D5" s="14"/>
      <c r="E5" s="62" t="s">
        <v>152</v>
      </c>
      <c r="F5" s="63"/>
      <c r="G5" s="62" t="s">
        <v>97</v>
      </c>
    </row>
    <row r="6" spans="1:7" ht="24" customHeight="1">
      <c r="A6" s="41"/>
      <c r="C6" s="14"/>
      <c r="D6" s="14"/>
      <c r="E6" s="63"/>
      <c r="F6" s="63"/>
      <c r="G6" s="63"/>
    </row>
    <row r="7" spans="1:7" ht="24" customHeight="1">
      <c r="A7" s="41" t="s">
        <v>67</v>
      </c>
      <c r="C7" s="14"/>
      <c r="D7" s="14"/>
      <c r="E7" s="63"/>
      <c r="F7" s="63"/>
      <c r="G7" s="63"/>
    </row>
    <row r="8" spans="1:7" ht="24" customHeight="1">
      <c r="A8" s="1" t="s">
        <v>42</v>
      </c>
      <c r="C8" s="18">
        <v>31</v>
      </c>
      <c r="D8" s="11"/>
      <c r="E8" s="82">
        <v>7751138</v>
      </c>
      <c r="F8" s="21"/>
      <c r="G8" s="82">
        <v>7927193</v>
      </c>
    </row>
    <row r="9" spans="1:7" ht="24" customHeight="1">
      <c r="A9" s="1" t="s">
        <v>7</v>
      </c>
      <c r="C9" s="18">
        <v>32</v>
      </c>
      <c r="D9" s="18"/>
      <c r="E9" s="83">
        <v>-2186531</v>
      </c>
      <c r="F9" s="21"/>
      <c r="G9" s="83">
        <v>-2975216</v>
      </c>
    </row>
    <row r="10" spans="1:7" ht="24" customHeight="1">
      <c r="A10" s="16" t="s">
        <v>43</v>
      </c>
      <c r="C10" s="11"/>
      <c r="D10" s="11"/>
      <c r="E10" s="21">
        <f>SUM(E8:E9)</f>
        <v>5564607</v>
      </c>
      <c r="F10" s="31"/>
      <c r="G10" s="21">
        <f>SUM(G8:G9)</f>
        <v>4951977</v>
      </c>
    </row>
    <row r="11" spans="1:7" ht="24" customHeight="1">
      <c r="A11" s="29" t="s">
        <v>44</v>
      </c>
      <c r="C11" s="18">
        <v>33</v>
      </c>
      <c r="D11" s="18"/>
      <c r="E11" s="84">
        <v>389582</v>
      </c>
      <c r="F11" s="109"/>
      <c r="G11" s="84">
        <v>352161</v>
      </c>
    </row>
    <row r="12" spans="1:7" ht="24" customHeight="1">
      <c r="A12" s="29" t="s">
        <v>45</v>
      </c>
      <c r="C12" s="18">
        <v>33</v>
      </c>
      <c r="D12" s="18"/>
      <c r="E12" s="85">
        <v>-72108</v>
      </c>
      <c r="F12" s="109"/>
      <c r="G12" s="85">
        <v>-69721</v>
      </c>
    </row>
    <row r="13" spans="1:7" ht="24" customHeight="1">
      <c r="A13" s="2" t="s">
        <v>46</v>
      </c>
      <c r="C13" s="18"/>
      <c r="D13" s="18"/>
      <c r="E13" s="21">
        <f>SUM(E11:E12)</f>
        <v>317474</v>
      </c>
      <c r="F13" s="31"/>
      <c r="G13" s="21">
        <f>SUM(G11:G12)</f>
        <v>282440</v>
      </c>
    </row>
    <row r="14" spans="1:7" ht="24" customHeight="1">
      <c r="A14" s="29" t="s">
        <v>166</v>
      </c>
      <c r="C14" s="5"/>
      <c r="D14" s="5"/>
      <c r="E14" s="5"/>
      <c r="F14" s="5"/>
    </row>
    <row r="15" spans="1:7" ht="24" customHeight="1">
      <c r="A15" s="29" t="s">
        <v>98</v>
      </c>
      <c r="C15" s="18">
        <v>34</v>
      </c>
      <c r="D15" s="18"/>
      <c r="E15" s="21">
        <v>-8837</v>
      </c>
      <c r="F15" s="31"/>
      <c r="G15" s="21">
        <v>44253</v>
      </c>
    </row>
    <row r="16" spans="1:7" ht="24" customHeight="1">
      <c r="A16" s="29" t="s">
        <v>59</v>
      </c>
      <c r="C16" s="18">
        <v>35</v>
      </c>
      <c r="D16" s="18"/>
      <c r="E16" s="21">
        <v>155651</v>
      </c>
      <c r="F16" s="21"/>
      <c r="G16" s="21">
        <v>833921</v>
      </c>
    </row>
    <row r="17" spans="1:7" ht="24" customHeight="1">
      <c r="A17" s="29" t="s">
        <v>64</v>
      </c>
      <c r="C17" s="18"/>
      <c r="D17" s="18"/>
      <c r="E17" s="21">
        <v>801303</v>
      </c>
      <c r="F17" s="21"/>
      <c r="G17" s="21">
        <v>494142</v>
      </c>
    </row>
    <row r="18" spans="1:7" ht="24" customHeight="1">
      <c r="A18" s="1" t="s">
        <v>116</v>
      </c>
      <c r="C18" s="18"/>
      <c r="D18" s="11"/>
      <c r="E18" s="72">
        <v>28064</v>
      </c>
      <c r="F18" s="21"/>
      <c r="G18" s="21">
        <v>16660</v>
      </c>
    </row>
    <row r="19" spans="1:7" ht="24" customHeight="1">
      <c r="A19" s="16" t="s">
        <v>127</v>
      </c>
      <c r="C19" s="11"/>
      <c r="D19" s="11"/>
      <c r="E19" s="35">
        <f>SUM(E10,E13:E18)</f>
        <v>6858262</v>
      </c>
      <c r="F19" s="31"/>
      <c r="G19" s="35">
        <f>SUM(G10,G13:G18)</f>
        <v>6623393</v>
      </c>
    </row>
    <row r="20" spans="1:7" ht="24" customHeight="1">
      <c r="A20" s="16" t="s">
        <v>113</v>
      </c>
      <c r="C20" s="11"/>
      <c r="D20" s="11"/>
      <c r="E20" s="21"/>
      <c r="F20" s="31"/>
      <c r="G20" s="21"/>
    </row>
    <row r="21" spans="1:7" ht="24" customHeight="1">
      <c r="A21" s="1" t="s">
        <v>16</v>
      </c>
      <c r="B21" s="33"/>
      <c r="C21" s="18"/>
      <c r="D21" s="11"/>
      <c r="E21" s="82">
        <v>1220136</v>
      </c>
      <c r="F21" s="31"/>
      <c r="G21" s="82">
        <v>1110334</v>
      </c>
    </row>
    <row r="22" spans="1:7" ht="24" customHeight="1">
      <c r="A22" s="1" t="s">
        <v>19</v>
      </c>
      <c r="B22" s="33"/>
      <c r="C22" s="18">
        <v>36</v>
      </c>
      <c r="D22" s="11"/>
      <c r="E22" s="91">
        <v>18928</v>
      </c>
      <c r="F22" s="31"/>
      <c r="G22" s="91">
        <v>20441</v>
      </c>
    </row>
    <row r="23" spans="1:7" ht="24" customHeight="1">
      <c r="A23" s="1" t="s">
        <v>17</v>
      </c>
      <c r="B23" s="33"/>
      <c r="C23" s="18"/>
      <c r="D23" s="11"/>
      <c r="E23" s="91">
        <v>600836</v>
      </c>
      <c r="F23" s="31"/>
      <c r="G23" s="91">
        <v>653944</v>
      </c>
    </row>
    <row r="24" spans="1:7" ht="24" customHeight="1">
      <c r="A24" s="1" t="s">
        <v>18</v>
      </c>
      <c r="B24" s="33"/>
      <c r="C24" s="11"/>
      <c r="D24" s="11"/>
      <c r="E24" s="91">
        <v>216877</v>
      </c>
      <c r="F24" s="31"/>
      <c r="G24" s="91">
        <v>213584</v>
      </c>
    </row>
    <row r="25" spans="1:7" ht="24" customHeight="1">
      <c r="A25" s="1" t="s">
        <v>56</v>
      </c>
      <c r="B25" s="33"/>
      <c r="C25" s="11"/>
      <c r="D25" s="11"/>
      <c r="E25" s="91">
        <v>107288</v>
      </c>
      <c r="F25" s="31"/>
      <c r="G25" s="91">
        <v>65633</v>
      </c>
    </row>
    <row r="26" spans="1:7" ht="24" customHeight="1">
      <c r="A26" s="1" t="s">
        <v>57</v>
      </c>
      <c r="B26" s="33"/>
      <c r="C26" s="11"/>
      <c r="D26" s="11"/>
      <c r="E26" s="91">
        <v>113267</v>
      </c>
      <c r="F26" s="31"/>
      <c r="G26" s="91">
        <v>115188</v>
      </c>
    </row>
    <row r="27" spans="1:7" ht="24" customHeight="1">
      <c r="A27" s="1" t="s">
        <v>96</v>
      </c>
      <c r="B27" s="33"/>
      <c r="C27" s="11"/>
      <c r="D27" s="11"/>
      <c r="E27" s="91">
        <v>316423</v>
      </c>
      <c r="F27" s="31"/>
      <c r="G27" s="91">
        <v>288448</v>
      </c>
    </row>
    <row r="28" spans="1:7" ht="24" customHeight="1">
      <c r="A28" s="1" t="s">
        <v>114</v>
      </c>
      <c r="B28" s="33"/>
      <c r="C28" s="1"/>
      <c r="D28" s="1"/>
      <c r="E28" s="85">
        <v>165232</v>
      </c>
      <c r="F28" s="31"/>
      <c r="G28" s="85">
        <v>123502</v>
      </c>
    </row>
    <row r="29" spans="1:7" ht="24" customHeight="1">
      <c r="A29" s="16" t="s">
        <v>115</v>
      </c>
      <c r="B29" s="1"/>
      <c r="C29" s="11"/>
      <c r="D29" s="11"/>
      <c r="E29" s="21">
        <f>SUM(E21:E28)</f>
        <v>2758987</v>
      </c>
      <c r="F29" s="31"/>
      <c r="G29" s="21">
        <f>SUM(G21:G28)</f>
        <v>2591074</v>
      </c>
    </row>
    <row r="30" spans="1:7" ht="24" customHeight="1">
      <c r="A30" s="16" t="s">
        <v>142</v>
      </c>
      <c r="B30" s="1"/>
      <c r="C30" s="18">
        <v>37</v>
      </c>
      <c r="D30" s="11"/>
      <c r="E30" s="148">
        <v>3283835</v>
      </c>
      <c r="F30" s="31"/>
      <c r="G30" s="92">
        <v>2298242</v>
      </c>
    </row>
    <row r="31" spans="1:7" ht="24" customHeight="1">
      <c r="A31" s="16" t="s">
        <v>117</v>
      </c>
      <c r="B31" s="1"/>
      <c r="C31" s="11"/>
      <c r="D31" s="11"/>
      <c r="E31" s="21">
        <f>E19-E29-E30</f>
        <v>815440</v>
      </c>
      <c r="F31" s="31"/>
      <c r="G31" s="21">
        <f>G19-G29-G30</f>
        <v>1734077</v>
      </c>
    </row>
    <row r="32" spans="1:7" ht="24" customHeight="1">
      <c r="A32" s="1" t="s">
        <v>100</v>
      </c>
      <c r="B32" s="1"/>
      <c r="C32" s="18">
        <v>16.2</v>
      </c>
      <c r="D32" s="11"/>
      <c r="E32" s="92">
        <v>-124602</v>
      </c>
      <c r="F32" s="21"/>
      <c r="G32" s="92">
        <v>-326484</v>
      </c>
    </row>
    <row r="33" spans="1:7" ht="24" customHeight="1">
      <c r="A33" s="16" t="s">
        <v>175</v>
      </c>
      <c r="B33" s="1"/>
      <c r="C33" s="11"/>
      <c r="D33" s="11"/>
      <c r="E33" s="35">
        <f>SUM(E31:E32)</f>
        <v>690838</v>
      </c>
      <c r="F33" s="31"/>
      <c r="G33" s="35">
        <f>SUM(G31:G32)</f>
        <v>1407593</v>
      </c>
    </row>
    <row r="34" spans="1:7" ht="24" customHeight="1">
      <c r="A34" s="16"/>
      <c r="B34" s="1"/>
      <c r="C34" s="11"/>
      <c r="D34" s="11"/>
      <c r="E34" s="21"/>
      <c r="F34" s="31"/>
      <c r="G34" s="21"/>
    </row>
    <row r="35" spans="1:7" ht="24" customHeight="1">
      <c r="A35" s="1" t="s">
        <v>4</v>
      </c>
      <c r="B35" s="1"/>
      <c r="C35" s="11"/>
      <c r="D35" s="11"/>
      <c r="E35" s="43"/>
      <c r="F35" s="64"/>
      <c r="G35" s="43"/>
    </row>
    <row r="36" spans="1:7" ht="24" customHeight="1">
      <c r="A36" s="2" t="s">
        <v>87</v>
      </c>
      <c r="B36" s="3"/>
      <c r="C36" s="4"/>
      <c r="D36" s="4"/>
      <c r="E36" s="6"/>
      <c r="F36" s="6"/>
    </row>
    <row r="37" spans="1:7" ht="24" customHeight="1">
      <c r="A37" s="8" t="s">
        <v>80</v>
      </c>
      <c r="B37" s="3"/>
      <c r="C37" s="9"/>
      <c r="D37" s="9"/>
      <c r="E37" s="58"/>
      <c r="F37" s="59"/>
      <c r="G37" s="58"/>
    </row>
    <row r="38" spans="1:7" ht="24" customHeight="1">
      <c r="A38" s="8" t="s">
        <v>174</v>
      </c>
      <c r="B38" s="41"/>
      <c r="C38" s="42"/>
      <c r="D38" s="42"/>
      <c r="E38" s="61"/>
      <c r="F38" s="60"/>
      <c r="G38" s="61"/>
    </row>
    <row r="39" spans="1:7" ht="24" customHeight="1">
      <c r="A39" s="8"/>
      <c r="C39" s="5"/>
      <c r="D39" s="5"/>
      <c r="E39" s="58"/>
      <c r="F39" s="51"/>
      <c r="G39" s="58" t="s">
        <v>69</v>
      </c>
    </row>
    <row r="40" spans="1:7" ht="24" customHeight="1">
      <c r="A40" s="41"/>
      <c r="C40" s="13" t="s">
        <v>0</v>
      </c>
      <c r="D40" s="14"/>
      <c r="E40" s="62" t="s">
        <v>152</v>
      </c>
      <c r="F40" s="63"/>
      <c r="G40" s="62" t="s">
        <v>97</v>
      </c>
    </row>
    <row r="41" spans="1:7" ht="24" customHeight="1">
      <c r="A41" s="41"/>
      <c r="C41" s="14"/>
      <c r="D41" s="14"/>
      <c r="E41" s="63"/>
      <c r="F41" s="63"/>
      <c r="G41" s="63"/>
    </row>
    <row r="42" spans="1:7" ht="24" customHeight="1">
      <c r="A42" s="16" t="s">
        <v>76</v>
      </c>
      <c r="B42" s="1"/>
      <c r="C42" s="18"/>
      <c r="D42" s="11"/>
      <c r="E42" s="21"/>
      <c r="F42" s="31"/>
      <c r="G42" s="21"/>
    </row>
    <row r="43" spans="1:7" ht="24" customHeight="1">
      <c r="A43" s="1" t="s">
        <v>118</v>
      </c>
      <c r="B43" s="1"/>
      <c r="C43" s="11"/>
      <c r="D43" s="11"/>
      <c r="E43" s="21"/>
      <c r="F43" s="31"/>
      <c r="G43" s="21"/>
    </row>
    <row r="44" spans="1:7" ht="24" customHeight="1">
      <c r="A44" s="1" t="s">
        <v>167</v>
      </c>
      <c r="B44" s="1"/>
      <c r="C44" s="5"/>
      <c r="D44" s="11"/>
      <c r="E44" s="5"/>
      <c r="F44" s="5"/>
    </row>
    <row r="45" spans="1:7" ht="24" customHeight="1">
      <c r="A45" s="1" t="s">
        <v>128</v>
      </c>
      <c r="B45" s="1"/>
      <c r="C45" s="5"/>
      <c r="D45" s="11"/>
      <c r="E45" s="21">
        <v>-998475</v>
      </c>
      <c r="F45" s="31"/>
      <c r="G45" s="21">
        <v>973369</v>
      </c>
    </row>
    <row r="46" spans="1:7" ht="24" customHeight="1">
      <c r="A46" s="1" t="s">
        <v>119</v>
      </c>
      <c r="B46" s="1"/>
      <c r="C46" s="5"/>
      <c r="D46" s="11"/>
      <c r="E46" s="21"/>
      <c r="F46" s="31"/>
      <c r="G46" s="21"/>
    </row>
    <row r="47" spans="1:7" ht="24" customHeight="1">
      <c r="A47" s="1" t="s">
        <v>120</v>
      </c>
      <c r="B47" s="1"/>
      <c r="C47" s="5"/>
      <c r="D47" s="11"/>
      <c r="E47" s="92">
        <v>199695</v>
      </c>
      <c r="F47" s="31"/>
      <c r="G47" s="92">
        <v>-194722</v>
      </c>
    </row>
    <row r="48" spans="1:7" ht="24" customHeight="1">
      <c r="A48" s="1" t="s">
        <v>121</v>
      </c>
      <c r="B48" s="1"/>
      <c r="C48" s="18"/>
      <c r="D48" s="11"/>
      <c r="E48" s="92">
        <f>SUM(E45:E47)</f>
        <v>-798780</v>
      </c>
      <c r="F48" s="31"/>
      <c r="G48" s="92">
        <f>SUM(G45:G47)</f>
        <v>778647</v>
      </c>
    </row>
    <row r="49" spans="1:7" ht="24" customHeight="1">
      <c r="A49" s="1" t="s">
        <v>122</v>
      </c>
      <c r="B49" s="1"/>
      <c r="C49" s="18"/>
      <c r="D49" s="11"/>
      <c r="E49" s="21"/>
      <c r="F49" s="31"/>
      <c r="G49" s="21"/>
    </row>
    <row r="50" spans="1:7" ht="24" customHeight="1">
      <c r="A50" s="1" t="s">
        <v>171</v>
      </c>
      <c r="B50" s="1"/>
      <c r="C50" s="18"/>
      <c r="D50" s="11"/>
      <c r="E50" s="21"/>
      <c r="F50" s="31"/>
      <c r="G50" s="21"/>
    </row>
    <row r="51" spans="1:7" ht="24" customHeight="1">
      <c r="A51" s="1" t="s">
        <v>150</v>
      </c>
      <c r="B51" s="1"/>
      <c r="C51" s="18"/>
      <c r="D51" s="11"/>
      <c r="E51" s="138">
        <v>-146764</v>
      </c>
      <c r="F51" s="31"/>
      <c r="G51" s="21">
        <v>-2194071</v>
      </c>
    </row>
    <row r="52" spans="1:7" ht="24" customHeight="1">
      <c r="A52" s="99" t="s">
        <v>145</v>
      </c>
      <c r="B52" s="99"/>
      <c r="C52" s="18"/>
      <c r="D52" s="11"/>
      <c r="E52" s="21"/>
      <c r="F52" s="31"/>
      <c r="G52" s="21"/>
    </row>
    <row r="53" spans="1:7" ht="24" customHeight="1">
      <c r="A53" s="99" t="s">
        <v>123</v>
      </c>
      <c r="B53" s="1"/>
      <c r="C53" s="18"/>
      <c r="D53" s="11"/>
      <c r="E53" s="21">
        <v>-2515</v>
      </c>
      <c r="F53" s="31"/>
      <c r="G53" s="21">
        <v>0</v>
      </c>
    </row>
    <row r="54" spans="1:7" ht="24" customHeight="1">
      <c r="A54" s="1" t="s">
        <v>119</v>
      </c>
      <c r="B54" s="1"/>
      <c r="C54" s="18"/>
      <c r="D54" s="11"/>
      <c r="E54" s="21"/>
      <c r="F54" s="31"/>
      <c r="G54" s="21"/>
    </row>
    <row r="55" spans="1:7" ht="24" customHeight="1">
      <c r="A55" s="1" t="s">
        <v>124</v>
      </c>
      <c r="B55" s="1"/>
      <c r="C55" s="18"/>
      <c r="D55" s="11"/>
      <c r="E55" s="92">
        <v>29856</v>
      </c>
      <c r="F55" s="31"/>
      <c r="G55" s="92">
        <v>438205</v>
      </c>
    </row>
    <row r="56" spans="1:7" ht="24" customHeight="1">
      <c r="A56" s="1" t="s">
        <v>130</v>
      </c>
      <c r="B56" s="1"/>
      <c r="C56" s="18"/>
      <c r="D56" s="11"/>
      <c r="E56" s="92">
        <f>SUM(E51:E55)</f>
        <v>-119423</v>
      </c>
      <c r="F56" s="31"/>
      <c r="G56" s="92">
        <f>SUM(G51:G55)</f>
        <v>-1755866</v>
      </c>
    </row>
    <row r="57" spans="1:7" ht="24" customHeight="1">
      <c r="A57" s="16" t="s">
        <v>176</v>
      </c>
      <c r="B57" s="1"/>
      <c r="C57" s="5"/>
      <c r="D57" s="11"/>
      <c r="E57" s="35">
        <f>E48+E56</f>
        <v>-918203</v>
      </c>
      <c r="F57" s="31"/>
      <c r="G57" s="35">
        <f>G48+G56</f>
        <v>-977219</v>
      </c>
    </row>
    <row r="58" spans="1:7" ht="24" customHeight="1" thickBot="1">
      <c r="A58" s="16" t="s">
        <v>180</v>
      </c>
      <c r="B58" s="1"/>
      <c r="C58" s="11"/>
      <c r="D58" s="11"/>
      <c r="E58" s="30">
        <f>E57+E33</f>
        <v>-227365</v>
      </c>
      <c r="F58" s="31"/>
      <c r="G58" s="30">
        <f>G57+G33</f>
        <v>430374</v>
      </c>
    </row>
    <row r="59" spans="1:7" ht="24" customHeight="1" thickTop="1">
      <c r="A59" s="16"/>
      <c r="B59" s="1"/>
      <c r="C59" s="5"/>
      <c r="D59" s="11"/>
      <c r="E59" s="21">
        <f>E58-E57-E33</f>
        <v>0</v>
      </c>
      <c r="F59" s="31"/>
      <c r="G59" s="21">
        <f>G58-G57-G33</f>
        <v>0</v>
      </c>
    </row>
    <row r="60" spans="1:7" ht="24" customHeight="1">
      <c r="A60" s="16" t="s">
        <v>88</v>
      </c>
      <c r="C60" s="18">
        <v>38</v>
      </c>
      <c r="D60" s="11"/>
      <c r="E60" s="106"/>
      <c r="F60" s="107"/>
      <c r="G60" s="106"/>
    </row>
    <row r="61" spans="1:7" ht="24" customHeight="1">
      <c r="A61" s="1" t="s">
        <v>95</v>
      </c>
      <c r="B61" s="1"/>
      <c r="C61" s="5"/>
      <c r="D61" s="11"/>
      <c r="E61" s="5"/>
      <c r="F61" s="5"/>
    </row>
    <row r="62" spans="1:7" ht="24" customHeight="1" thickBot="1">
      <c r="A62" s="37" t="s">
        <v>177</v>
      </c>
      <c r="B62" s="1"/>
      <c r="C62" s="11"/>
      <c r="D62" s="11"/>
      <c r="E62" s="93">
        <v>0.35</v>
      </c>
      <c r="F62" s="108"/>
      <c r="G62" s="93">
        <v>0.7</v>
      </c>
    </row>
    <row r="63" spans="1:7" ht="24" customHeight="1" thickTop="1">
      <c r="A63" s="1"/>
      <c r="B63" s="1"/>
      <c r="C63" s="11"/>
      <c r="D63" s="11"/>
      <c r="E63" s="58"/>
      <c r="F63" s="51"/>
      <c r="G63" s="43"/>
    </row>
    <row r="64" spans="1:7" ht="24" customHeight="1">
      <c r="A64" s="1" t="s">
        <v>4</v>
      </c>
      <c r="B64" s="1"/>
      <c r="E64" s="58"/>
      <c r="F64" s="51"/>
      <c r="G64" s="43"/>
    </row>
    <row r="65" spans="1:7" ht="24" customHeight="1">
      <c r="A65" s="1"/>
      <c r="B65" s="1"/>
      <c r="E65" s="58"/>
      <c r="F65" s="51"/>
      <c r="G65" s="43"/>
    </row>
    <row r="66" spans="1:7" ht="24" customHeight="1">
      <c r="A66" s="1"/>
      <c r="B66" s="1"/>
      <c r="E66" s="58"/>
      <c r="F66" s="51"/>
      <c r="G66" s="43"/>
    </row>
    <row r="67" spans="1:7" ht="24" customHeight="1">
      <c r="A67" s="38"/>
      <c r="B67" s="37"/>
      <c r="E67" s="43"/>
      <c r="F67" s="36"/>
      <c r="G67" s="43"/>
    </row>
    <row r="68" spans="1:7" ht="24" customHeight="1">
      <c r="A68" s="37"/>
      <c r="B68" s="37"/>
      <c r="E68" s="43"/>
      <c r="F68" s="36"/>
      <c r="G68" s="43"/>
    </row>
    <row r="69" spans="1:7" ht="24" customHeight="1">
      <c r="B69" s="11" t="s">
        <v>1</v>
      </c>
      <c r="C69" s="39"/>
      <c r="D69" s="39"/>
      <c r="E69" s="43"/>
      <c r="F69" s="36"/>
      <c r="G69" s="43"/>
    </row>
    <row r="70" spans="1:7" ht="24" customHeight="1">
      <c r="A70" s="38"/>
      <c r="B70" s="37"/>
      <c r="C70" s="39"/>
      <c r="D70" s="39"/>
      <c r="E70" s="43"/>
      <c r="F70" s="36"/>
      <c r="G70" s="43"/>
    </row>
    <row r="71" spans="1:7" ht="24" customHeight="1">
      <c r="E71" s="58"/>
      <c r="F71" s="51"/>
      <c r="G71" s="58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79" fitToHeight="2" orientation="portrait" r:id="rId1"/>
  <headerFooter alignWithMargins="0"/>
  <rowBreaks count="1" manualBreakCount="1">
    <brk id="3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2"/>
  <sheetViews>
    <sheetView showGridLines="0" view="pageBreakPreview" zoomScale="70" zoomScaleNormal="55" zoomScaleSheetLayoutView="70" workbookViewId="0">
      <selection activeCell="Q12" sqref="Q12"/>
    </sheetView>
  </sheetViews>
  <sheetFormatPr defaultColWidth="9.140625" defaultRowHeight="23.45" customHeight="1"/>
  <cols>
    <col min="1" max="1" width="45.140625" style="11" customWidth="1"/>
    <col min="2" max="2" width="10" style="44" customWidth="1"/>
    <col min="3" max="3" width="1.42578125" style="44" customWidth="1"/>
    <col min="4" max="4" width="21.140625" style="44" customWidth="1"/>
    <col min="5" max="5" width="1.42578125" style="11" customWidth="1"/>
    <col min="6" max="6" width="21.140625" style="11" customWidth="1"/>
    <col min="7" max="7" width="1.42578125" style="11" customWidth="1"/>
    <col min="8" max="8" width="21.140625" style="44" customWidth="1"/>
    <col min="9" max="9" width="1.42578125" style="11" customWidth="1"/>
    <col min="10" max="10" width="21.140625" style="44" customWidth="1"/>
    <col min="11" max="11" width="1.42578125" style="44" customWidth="1"/>
    <col min="12" max="12" width="21.140625" style="44" customWidth="1"/>
    <col min="13" max="13" width="1.42578125" style="11" customWidth="1"/>
    <col min="14" max="14" width="21.140625" style="11" customWidth="1"/>
    <col min="15" max="15" width="1.42578125" style="11" customWidth="1"/>
    <col min="16" max="16" width="11.85546875" style="11" customWidth="1"/>
    <col min="17" max="17" width="3.85546875" style="11" customWidth="1"/>
    <col min="18" max="18" width="13.140625" style="11" customWidth="1"/>
    <col min="19" max="16384" width="9.140625" style="11"/>
  </cols>
  <sheetData>
    <row r="1" spans="1:18" s="7" customFormat="1" ht="23.45" customHeight="1">
      <c r="A1" s="2" t="s">
        <v>87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57"/>
      <c r="O1" s="41"/>
      <c r="P1" s="41"/>
      <c r="Q1" s="41"/>
      <c r="R1" s="41"/>
    </row>
    <row r="2" spans="1:18" s="7" customFormat="1" ht="23.45" customHeight="1">
      <c r="A2" s="41" t="s">
        <v>79</v>
      </c>
      <c r="B2" s="41"/>
      <c r="C2" s="41"/>
      <c r="D2" s="67"/>
      <c r="E2" s="67"/>
      <c r="F2" s="67"/>
      <c r="G2" s="67"/>
      <c r="H2" s="68"/>
      <c r="I2" s="41"/>
      <c r="J2" s="41"/>
      <c r="K2" s="41"/>
      <c r="L2" s="41"/>
      <c r="M2" s="41"/>
      <c r="O2" s="41"/>
      <c r="P2" s="41"/>
      <c r="Q2" s="41"/>
      <c r="R2" s="41"/>
    </row>
    <row r="3" spans="1:18" s="7" customFormat="1" ht="23.45" customHeight="1">
      <c r="A3" s="8" t="s">
        <v>174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s="37" customFormat="1" ht="23.45" customHeight="1">
      <c r="B4" s="45"/>
      <c r="C4" s="45"/>
      <c r="H4" s="45"/>
      <c r="N4" s="46" t="s">
        <v>38</v>
      </c>
    </row>
    <row r="5" spans="1:18" ht="23.45" customHeight="1">
      <c r="B5" s="11"/>
      <c r="C5" s="11"/>
      <c r="D5" s="11"/>
      <c r="H5" s="14" t="s">
        <v>159</v>
      </c>
      <c r="J5" s="11"/>
      <c r="K5" s="11"/>
      <c r="L5" s="11"/>
      <c r="M5" s="49"/>
      <c r="P5" s="37"/>
      <c r="Q5" s="37"/>
      <c r="R5" s="37"/>
    </row>
    <row r="6" spans="1:18" ht="23.45" customHeight="1">
      <c r="B6" s="11"/>
      <c r="C6" s="11"/>
      <c r="D6" s="11"/>
      <c r="H6" s="14" t="s">
        <v>160</v>
      </c>
      <c r="J6" s="11"/>
      <c r="K6" s="11"/>
      <c r="L6" s="11"/>
      <c r="M6" s="49"/>
      <c r="P6" s="37"/>
      <c r="Q6" s="37"/>
      <c r="R6" s="37"/>
    </row>
    <row r="7" spans="1:18" ht="23.45" customHeight="1">
      <c r="B7" s="11"/>
      <c r="C7" s="11"/>
      <c r="D7" s="11"/>
      <c r="H7" s="14" t="s">
        <v>131</v>
      </c>
      <c r="J7" s="47"/>
      <c r="K7" s="47"/>
      <c r="L7" s="47"/>
      <c r="M7" s="49"/>
      <c r="P7" s="37"/>
      <c r="Q7" s="37"/>
      <c r="R7" s="37"/>
    </row>
    <row r="8" spans="1:18" ht="23.45" customHeight="1">
      <c r="B8" s="11"/>
      <c r="C8" s="11"/>
      <c r="D8" s="11"/>
      <c r="H8" s="47" t="s">
        <v>132</v>
      </c>
      <c r="J8" s="153" t="s">
        <v>37</v>
      </c>
      <c r="K8" s="153"/>
      <c r="L8" s="153"/>
      <c r="M8" s="49"/>
      <c r="P8" s="37"/>
      <c r="Q8" s="37"/>
      <c r="R8" s="37"/>
    </row>
    <row r="9" spans="1:18" s="50" customFormat="1" ht="23.45" customHeight="1">
      <c r="B9" s="65"/>
      <c r="C9" s="28"/>
      <c r="D9" s="48" t="s">
        <v>126</v>
      </c>
      <c r="F9" s="48" t="s">
        <v>91</v>
      </c>
      <c r="H9" s="47" t="s">
        <v>133</v>
      </c>
      <c r="J9" s="47" t="s">
        <v>5</v>
      </c>
      <c r="K9" s="45"/>
      <c r="M9" s="47"/>
    </row>
    <row r="10" spans="1:18" s="50" customFormat="1" ht="23.45" customHeight="1">
      <c r="B10" s="105" t="s">
        <v>0</v>
      </c>
      <c r="C10" s="14"/>
      <c r="D10" s="105" t="s">
        <v>2</v>
      </c>
      <c r="F10" s="105" t="s">
        <v>92</v>
      </c>
      <c r="H10" s="105" t="s">
        <v>134</v>
      </c>
      <c r="I10" s="14"/>
      <c r="J10" s="105" t="s">
        <v>125</v>
      </c>
      <c r="K10" s="14"/>
      <c r="L10" s="105" t="s">
        <v>6</v>
      </c>
      <c r="M10" s="14"/>
      <c r="N10" s="105" t="s">
        <v>3</v>
      </c>
    </row>
    <row r="11" spans="1:18" s="50" customFormat="1" ht="23.45" customHeight="1">
      <c r="B11" s="65"/>
      <c r="C11" s="14"/>
      <c r="D11" s="47"/>
      <c r="H11" s="47"/>
      <c r="I11" s="14"/>
      <c r="J11" s="47"/>
      <c r="K11" s="14"/>
      <c r="L11" s="47"/>
      <c r="M11" s="14"/>
      <c r="N11" s="47"/>
    </row>
    <row r="12" spans="1:18" s="50" customFormat="1" ht="23.45" customHeight="1">
      <c r="A12" s="52" t="s">
        <v>99</v>
      </c>
      <c r="B12" s="65"/>
      <c r="C12" s="14"/>
      <c r="D12" s="21">
        <v>20000000</v>
      </c>
      <c r="E12" s="22"/>
      <c r="F12" s="21">
        <v>10598915</v>
      </c>
      <c r="G12" s="22"/>
      <c r="H12" s="21">
        <v>41413</v>
      </c>
      <c r="I12" s="22"/>
      <c r="J12" s="21">
        <v>819300</v>
      </c>
      <c r="K12" s="22"/>
      <c r="L12" s="21">
        <v>4976402</v>
      </c>
      <c r="M12" s="21"/>
      <c r="N12" s="21">
        <f t="shared" ref="N12:N18" si="0">SUM(D12:L12)</f>
        <v>36436030</v>
      </c>
    </row>
    <row r="13" spans="1:18" s="143" customFormat="1" ht="23.45" customHeight="1">
      <c r="A13" s="141" t="s">
        <v>170</v>
      </c>
      <c r="B13" s="137">
        <v>27</v>
      </c>
      <c r="C13" s="136"/>
      <c r="D13" s="138">
        <v>0</v>
      </c>
      <c r="E13" s="139"/>
      <c r="F13" s="138">
        <v>0</v>
      </c>
      <c r="G13" s="139"/>
      <c r="H13" s="138">
        <v>0</v>
      </c>
      <c r="I13" s="139"/>
      <c r="J13" s="138">
        <v>70400</v>
      </c>
      <c r="K13" s="139"/>
      <c r="L13" s="138">
        <v>-70400</v>
      </c>
      <c r="M13" s="138"/>
      <c r="N13" s="138">
        <f>SUM(D13:L13)</f>
        <v>0</v>
      </c>
    </row>
    <row r="14" spans="1:18" s="50" customFormat="1" ht="23.45" customHeight="1">
      <c r="A14" s="37" t="s">
        <v>90</v>
      </c>
      <c r="B14" s="18">
        <v>28</v>
      </c>
      <c r="C14" s="14"/>
      <c r="D14" s="21">
        <v>0</v>
      </c>
      <c r="E14" s="22"/>
      <c r="F14" s="21">
        <v>0</v>
      </c>
      <c r="G14" s="22"/>
      <c r="H14" s="21">
        <v>0</v>
      </c>
      <c r="I14" s="22"/>
      <c r="J14" s="21">
        <v>0</v>
      </c>
      <c r="K14" s="22"/>
      <c r="L14" s="21">
        <v>-500000</v>
      </c>
      <c r="M14" s="21"/>
      <c r="N14" s="138">
        <f>SUM(D14:L14)</f>
        <v>-500000</v>
      </c>
    </row>
    <row r="15" spans="1:18" s="50" customFormat="1" ht="23.45" customHeight="1">
      <c r="A15" s="37" t="s">
        <v>144</v>
      </c>
      <c r="B15" s="18"/>
      <c r="C15" s="14"/>
      <c r="D15" s="21"/>
      <c r="E15" s="22"/>
      <c r="F15" s="21"/>
      <c r="G15" s="22"/>
      <c r="H15" s="21"/>
      <c r="I15" s="22"/>
      <c r="J15" s="21"/>
      <c r="K15" s="22"/>
      <c r="L15" s="21"/>
      <c r="M15" s="21"/>
      <c r="N15" s="21"/>
    </row>
    <row r="16" spans="1:18" s="50" customFormat="1" ht="23.45" customHeight="1">
      <c r="A16" s="37" t="s">
        <v>179</v>
      </c>
      <c r="B16" s="18">
        <v>9.1</v>
      </c>
      <c r="C16" s="14"/>
      <c r="D16" s="21">
        <v>0</v>
      </c>
      <c r="E16" s="22"/>
      <c r="F16" s="22">
        <v>0</v>
      </c>
      <c r="G16" s="22"/>
      <c r="H16" s="21">
        <v>91523</v>
      </c>
      <c r="I16" s="22"/>
      <c r="J16" s="21">
        <v>0</v>
      </c>
      <c r="K16" s="22"/>
      <c r="L16" s="21">
        <v>-91523</v>
      </c>
      <c r="M16" s="21"/>
      <c r="N16" s="21">
        <f>SUM(D16:L16)</f>
        <v>0</v>
      </c>
    </row>
    <row r="17" spans="1:19" s="50" customFormat="1" ht="23.45" customHeight="1">
      <c r="A17" s="37" t="s">
        <v>175</v>
      </c>
      <c r="B17" s="14"/>
      <c r="C17" s="14"/>
      <c r="D17" s="82">
        <v>0</v>
      </c>
      <c r="E17" s="36"/>
      <c r="F17" s="82">
        <v>0</v>
      </c>
      <c r="G17" s="36"/>
      <c r="H17" s="82">
        <v>0</v>
      </c>
      <c r="I17" s="43"/>
      <c r="J17" s="82">
        <v>0</v>
      </c>
      <c r="K17" s="43"/>
      <c r="L17" s="82">
        <v>1407593</v>
      </c>
      <c r="M17" s="21"/>
      <c r="N17" s="82">
        <f t="shared" si="0"/>
        <v>1407593</v>
      </c>
    </row>
    <row r="18" spans="1:19" s="50" customFormat="1" ht="23.45" customHeight="1">
      <c r="A18" s="37" t="s">
        <v>176</v>
      </c>
      <c r="B18" s="14"/>
      <c r="C18" s="14"/>
      <c r="D18" s="83">
        <v>0</v>
      </c>
      <c r="E18" s="36"/>
      <c r="F18" s="83">
        <v>0</v>
      </c>
      <c r="G18" s="36"/>
      <c r="H18" s="83">
        <v>-977219</v>
      </c>
      <c r="I18" s="43"/>
      <c r="J18" s="83">
        <v>0</v>
      </c>
      <c r="K18" s="43"/>
      <c r="L18" s="83">
        <v>0</v>
      </c>
      <c r="M18" s="21"/>
      <c r="N18" s="83">
        <f t="shared" si="0"/>
        <v>-977219</v>
      </c>
    </row>
    <row r="19" spans="1:19" s="50" customFormat="1" ht="23.45" customHeight="1">
      <c r="A19" s="37" t="s">
        <v>180</v>
      </c>
      <c r="B19" s="14"/>
      <c r="C19" s="14"/>
      <c r="D19" s="21">
        <f>D18+D17</f>
        <v>0</v>
      </c>
      <c r="E19" s="22"/>
      <c r="F19" s="138">
        <f>F18+F17</f>
        <v>0</v>
      </c>
      <c r="G19" s="22"/>
      <c r="H19" s="21">
        <f>H18+H17</f>
        <v>-977219</v>
      </c>
      <c r="I19" s="22"/>
      <c r="J19" s="21">
        <f>J18+J17</f>
        <v>0</v>
      </c>
      <c r="K19" s="22"/>
      <c r="L19" s="21">
        <f>L18+L17</f>
        <v>1407593</v>
      </c>
      <c r="M19" s="21"/>
      <c r="N19" s="21">
        <f>N18+N17</f>
        <v>430374</v>
      </c>
    </row>
    <row r="20" spans="1:19" s="50" customFormat="1" ht="23.45" customHeight="1" thickBot="1">
      <c r="A20" s="52" t="s">
        <v>181</v>
      </c>
      <c r="B20" s="14"/>
      <c r="C20" s="14"/>
      <c r="D20" s="54">
        <f>SUM(D12:D16,D19)</f>
        <v>20000000</v>
      </c>
      <c r="E20" s="22"/>
      <c r="F20" s="54">
        <f>SUM(F12:F16,F19)</f>
        <v>10598915</v>
      </c>
      <c r="G20" s="22"/>
      <c r="H20" s="54">
        <f>SUM(H12:H16,H19)</f>
        <v>-844283</v>
      </c>
      <c r="I20" s="22"/>
      <c r="J20" s="54">
        <f>SUM(J12:J16,J19)</f>
        <v>889700</v>
      </c>
      <c r="K20" s="22"/>
      <c r="L20" s="54">
        <f>SUM(L12:L16,L19)</f>
        <v>5722072</v>
      </c>
      <c r="M20" s="21"/>
      <c r="N20" s="54">
        <f>SUM(N12:N16,N19)</f>
        <v>36366404</v>
      </c>
      <c r="P20" s="55"/>
    </row>
    <row r="21" spans="1:19" s="50" customFormat="1" ht="23.45" customHeight="1" thickTop="1">
      <c r="B21" s="14"/>
      <c r="C21" s="14"/>
      <c r="D21" s="78">
        <f>D20-BS!G47</f>
        <v>0</v>
      </c>
      <c r="E21" s="79"/>
      <c r="F21" s="78">
        <f>F20-BS!G48</f>
        <v>0</v>
      </c>
      <c r="G21" s="79"/>
      <c r="H21" s="78">
        <f>H20-BS!G49</f>
        <v>0</v>
      </c>
      <c r="I21" s="79"/>
      <c r="J21" s="78">
        <f>J20-BS!G51</f>
        <v>0</v>
      </c>
      <c r="K21" s="79"/>
      <c r="L21" s="78">
        <f>L20-BS!G52</f>
        <v>0</v>
      </c>
      <c r="M21" s="78"/>
      <c r="N21" s="78">
        <f>N20-BS!G53</f>
        <v>0</v>
      </c>
    </row>
    <row r="22" spans="1:19" s="50" customFormat="1" ht="23.45" customHeight="1">
      <c r="A22" s="52" t="s">
        <v>153</v>
      </c>
      <c r="B22" s="14"/>
      <c r="C22" s="14"/>
      <c r="D22" s="21">
        <v>20000000</v>
      </c>
      <c r="E22" s="22"/>
      <c r="F22" s="138">
        <v>10598915</v>
      </c>
      <c r="G22" s="22"/>
      <c r="H22" s="21">
        <v>-844283</v>
      </c>
      <c r="I22" s="22"/>
      <c r="J22" s="21">
        <v>889700</v>
      </c>
      <c r="K22" s="22"/>
      <c r="L22" s="21">
        <v>5722072</v>
      </c>
      <c r="M22" s="21"/>
      <c r="N22" s="21">
        <v>36366404</v>
      </c>
    </row>
    <row r="23" spans="1:19" s="50" customFormat="1" ht="23.45" customHeight="1">
      <c r="A23" s="141" t="s">
        <v>170</v>
      </c>
      <c r="B23" s="137">
        <v>27</v>
      </c>
      <c r="C23" s="14"/>
      <c r="D23" s="21">
        <v>0</v>
      </c>
      <c r="E23" s="22"/>
      <c r="F23" s="21">
        <v>0</v>
      </c>
      <c r="G23" s="22"/>
      <c r="H23" s="21">
        <v>0</v>
      </c>
      <c r="I23" s="22"/>
      <c r="J23" s="138">
        <f>BS!E51-BS!G51</f>
        <v>34600</v>
      </c>
      <c r="K23" s="139"/>
      <c r="L23" s="138">
        <f>-J23</f>
        <v>-34600</v>
      </c>
      <c r="M23" s="21"/>
      <c r="N23" s="138">
        <f>SUM(D23:L23)</f>
        <v>0</v>
      </c>
    </row>
    <row r="24" spans="1:19" s="50" customFormat="1" ht="23.45" customHeight="1">
      <c r="A24" s="37" t="s">
        <v>90</v>
      </c>
      <c r="B24" s="137">
        <v>28</v>
      </c>
      <c r="C24" s="14"/>
      <c r="D24" s="21">
        <v>0</v>
      </c>
      <c r="E24" s="22"/>
      <c r="F24" s="21">
        <v>0</v>
      </c>
      <c r="G24" s="22"/>
      <c r="H24" s="21">
        <v>0</v>
      </c>
      <c r="I24" s="22"/>
      <c r="J24" s="21">
        <v>0</v>
      </c>
      <c r="K24" s="22"/>
      <c r="L24" s="21">
        <v>-1040000</v>
      </c>
      <c r="M24" s="21"/>
      <c r="N24" s="21">
        <f>SUM(D24:L24)</f>
        <v>-1040000</v>
      </c>
    </row>
    <row r="25" spans="1:19" s="143" customFormat="1" ht="23.45" customHeight="1">
      <c r="A25" s="141" t="s">
        <v>144</v>
      </c>
      <c r="B25" s="137"/>
      <c r="C25" s="136"/>
      <c r="D25" s="138"/>
      <c r="E25" s="139"/>
      <c r="F25" s="138"/>
      <c r="G25" s="139"/>
      <c r="H25" s="138"/>
      <c r="I25" s="139"/>
      <c r="J25" s="138"/>
      <c r="K25" s="139"/>
      <c r="L25" s="138"/>
      <c r="M25" s="138"/>
      <c r="N25" s="138"/>
    </row>
    <row r="26" spans="1:19" s="143" customFormat="1" ht="23.45" customHeight="1">
      <c r="A26" s="141" t="s">
        <v>179</v>
      </c>
      <c r="B26" s="137">
        <v>9.1</v>
      </c>
      <c r="C26" s="136"/>
      <c r="D26" s="138">
        <v>0</v>
      </c>
      <c r="E26" s="139"/>
      <c r="F26" s="138">
        <v>0</v>
      </c>
      <c r="G26" s="139"/>
      <c r="H26" s="138">
        <v>303062</v>
      </c>
      <c r="I26" s="139"/>
      <c r="J26" s="138">
        <v>0</v>
      </c>
      <c r="K26" s="139"/>
      <c r="L26" s="138">
        <f>-H26</f>
        <v>-303062</v>
      </c>
      <c r="M26" s="138"/>
      <c r="N26" s="138">
        <f t="shared" ref="N26" si="1">SUM(D26:L26)</f>
        <v>0</v>
      </c>
    </row>
    <row r="27" spans="1:19" s="50" customFormat="1" ht="23.45" customHeight="1">
      <c r="A27" s="37" t="s">
        <v>175</v>
      </c>
      <c r="B27" s="14"/>
      <c r="C27" s="14"/>
      <c r="D27" s="144">
        <v>0</v>
      </c>
      <c r="E27" s="140"/>
      <c r="F27" s="144">
        <v>0</v>
      </c>
      <c r="G27" s="36"/>
      <c r="H27" s="144">
        <v>0</v>
      </c>
      <c r="I27" s="142"/>
      <c r="J27" s="144">
        <v>0</v>
      </c>
      <c r="K27" s="43"/>
      <c r="L27" s="144">
        <f>+PL!E33</f>
        <v>690838</v>
      </c>
      <c r="M27" s="21"/>
      <c r="N27" s="82">
        <f>SUM(D27:L27)</f>
        <v>690838</v>
      </c>
    </row>
    <row r="28" spans="1:19" s="50" customFormat="1" ht="23.45" customHeight="1">
      <c r="A28" s="37" t="s">
        <v>176</v>
      </c>
      <c r="B28" s="14"/>
      <c r="C28" s="14"/>
      <c r="D28" s="145">
        <v>0</v>
      </c>
      <c r="E28" s="140"/>
      <c r="F28" s="145">
        <v>0</v>
      </c>
      <c r="G28" s="36"/>
      <c r="H28" s="145">
        <f>PL!E57-CE!L28</f>
        <v>-916191</v>
      </c>
      <c r="I28" s="43"/>
      <c r="J28" s="145">
        <v>0</v>
      </c>
      <c r="K28" s="43"/>
      <c r="L28" s="145">
        <v>-2012</v>
      </c>
      <c r="M28" s="21"/>
      <c r="N28" s="83">
        <f>SUM(D28:L28)</f>
        <v>-918203</v>
      </c>
    </row>
    <row r="29" spans="1:19" s="50" customFormat="1" ht="23.45" customHeight="1">
      <c r="A29" s="141" t="s">
        <v>180</v>
      </c>
      <c r="B29" s="14"/>
      <c r="C29" s="14"/>
      <c r="D29" s="21">
        <f>D28+D27</f>
        <v>0</v>
      </c>
      <c r="E29" s="22"/>
      <c r="F29" s="21">
        <f>F28+F27</f>
        <v>0</v>
      </c>
      <c r="G29" s="22"/>
      <c r="H29" s="21">
        <f>H28+H27</f>
        <v>-916191</v>
      </c>
      <c r="I29" s="22"/>
      <c r="J29" s="21">
        <f>J28+J27</f>
        <v>0</v>
      </c>
      <c r="K29" s="22"/>
      <c r="L29" s="21">
        <f>L28+L27</f>
        <v>688826</v>
      </c>
      <c r="M29" s="21"/>
      <c r="N29" s="21">
        <f>N28+N27</f>
        <v>-227365</v>
      </c>
    </row>
    <row r="30" spans="1:19" s="50" customFormat="1" ht="23.45" customHeight="1" thickBot="1">
      <c r="A30" s="52" t="s">
        <v>182</v>
      </c>
      <c r="B30" s="14"/>
      <c r="C30" s="14"/>
      <c r="D30" s="54">
        <f>SUM(D22:D26,D29)</f>
        <v>20000000</v>
      </c>
      <c r="E30" s="22"/>
      <c r="F30" s="54">
        <f>SUM(F22:F26,F29)</f>
        <v>10598915</v>
      </c>
      <c r="G30" s="139"/>
      <c r="H30" s="54">
        <f>SUM(H22:H26,H29)</f>
        <v>-1457412</v>
      </c>
      <c r="I30" s="139"/>
      <c r="J30" s="54">
        <f>SUM(J22:J26,J29)</f>
        <v>924300</v>
      </c>
      <c r="K30" s="139"/>
      <c r="L30" s="54">
        <f>SUM(L22:L26,L29)</f>
        <v>5033236</v>
      </c>
      <c r="M30" s="139"/>
      <c r="N30" s="54">
        <f>SUM(N22:N26,N29)</f>
        <v>35099039</v>
      </c>
    </row>
    <row r="31" spans="1:19" s="50" customFormat="1" ht="23.45" customHeight="1" thickTop="1">
      <c r="A31" s="52"/>
      <c r="B31" s="14"/>
      <c r="C31" s="14"/>
      <c r="D31" s="78">
        <f>D30-BS!E47</f>
        <v>0</v>
      </c>
      <c r="E31" s="79"/>
      <c r="F31" s="78">
        <f>F30-BS!E48</f>
        <v>0</v>
      </c>
      <c r="G31" s="79"/>
      <c r="H31" s="78">
        <f>H30-BS!E49</f>
        <v>0</v>
      </c>
      <c r="I31" s="79"/>
      <c r="J31" s="78">
        <f>J30-BS!E51</f>
        <v>0</v>
      </c>
      <c r="K31" s="78"/>
      <c r="L31" s="78">
        <f>L30-BS!E52</f>
        <v>0</v>
      </c>
      <c r="M31" s="78"/>
      <c r="N31" s="79">
        <f>N30-BS!E53</f>
        <v>0</v>
      </c>
      <c r="R31" s="55"/>
      <c r="S31" s="55"/>
    </row>
    <row r="32" spans="1:19" ht="23.45" customHeight="1">
      <c r="A32" s="1" t="s">
        <v>4</v>
      </c>
      <c r="D32" s="56"/>
      <c r="E32" s="33"/>
      <c r="F32" s="33"/>
      <c r="G32" s="33"/>
      <c r="H32" s="56"/>
      <c r="I32" s="33"/>
      <c r="J32" s="56"/>
      <c r="K32" s="33"/>
      <c r="L32" s="56"/>
      <c r="M32" s="33"/>
      <c r="N32" s="33"/>
      <c r="O32" s="33"/>
      <c r="P32" s="33"/>
      <c r="Q32" s="33"/>
      <c r="R32" s="24"/>
      <c r="S32" s="27"/>
    </row>
  </sheetData>
  <mergeCells count="1">
    <mergeCell ref="J8:L8"/>
  </mergeCells>
  <phoneticPr fontId="7" type="noConversion"/>
  <printOptions horizontalCentered="1"/>
  <pageMargins left="0.78740157480314998" right="0.47244094488188998" top="0.78740157480314998" bottom="0" header="0.196850393700787" footer="0.196850393700787"/>
  <pageSetup paperSize="9" scale="69" orientation="landscape" r:id="rId1"/>
  <headerFooter alignWithMargins="0"/>
  <ignoredErrors>
    <ignoredError sqref="D30:N3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92"/>
  <sheetViews>
    <sheetView showGridLines="0" tabSelected="1" view="pageBreakPreview" topLeftCell="A67" zoomScale="115" zoomScaleNormal="100" zoomScaleSheetLayoutView="115" workbookViewId="0">
      <selection activeCell="I74" sqref="I74"/>
    </sheetView>
  </sheetViews>
  <sheetFormatPr defaultColWidth="10.85546875" defaultRowHeight="24" customHeight="1"/>
  <cols>
    <col min="1" max="1" width="45.140625" style="99" customWidth="1"/>
    <col min="2" max="2" width="20.85546875" style="99" customWidth="1"/>
    <col min="3" max="3" width="9" style="23" bestFit="1" customWidth="1"/>
    <col min="4" max="4" width="1.140625" style="23" customWidth="1"/>
    <col min="5" max="5" width="17.140625" style="12" customWidth="1"/>
    <col min="6" max="6" width="1" style="12" customWidth="1"/>
    <col min="7" max="7" width="17.140625" style="5" customWidth="1"/>
    <col min="8" max="8" width="1.42578125" style="99" customWidth="1"/>
    <col min="9" max="9" width="10.85546875" style="99"/>
    <col min="10" max="16384" width="10.85546875" style="86"/>
  </cols>
  <sheetData>
    <row r="1" spans="1:12" s="88" customFormat="1" ht="24" customHeight="1">
      <c r="A1" s="2" t="s">
        <v>87</v>
      </c>
      <c r="B1" s="110"/>
      <c r="C1" s="110"/>
      <c r="D1" s="111"/>
      <c r="E1" s="154"/>
      <c r="F1" s="154"/>
      <c r="G1" s="154"/>
      <c r="H1" s="102"/>
      <c r="I1" s="102"/>
    </row>
    <row r="2" spans="1:12" ht="24" customHeight="1">
      <c r="A2" s="112" t="s">
        <v>8</v>
      </c>
      <c r="B2" s="110"/>
      <c r="C2" s="110"/>
      <c r="D2" s="111"/>
      <c r="E2" s="113"/>
      <c r="F2" s="114"/>
      <c r="G2" s="115"/>
    </row>
    <row r="3" spans="1:12" ht="24" customHeight="1">
      <c r="A3" s="8" t="s">
        <v>174</v>
      </c>
      <c r="B3" s="103"/>
      <c r="C3" s="103"/>
      <c r="D3" s="103"/>
      <c r="E3" s="103"/>
      <c r="F3" s="103"/>
      <c r="G3" s="103"/>
      <c r="H3" s="103"/>
      <c r="I3" s="103"/>
      <c r="J3" s="89"/>
      <c r="K3" s="89"/>
      <c r="L3" s="89"/>
    </row>
    <row r="4" spans="1:12" ht="24" customHeight="1">
      <c r="C4" s="99"/>
      <c r="D4" s="116"/>
      <c r="E4" s="23"/>
      <c r="G4" s="5" t="s">
        <v>38</v>
      </c>
    </row>
    <row r="5" spans="1:12" ht="24" customHeight="1">
      <c r="D5" s="117"/>
      <c r="E5" s="62" t="s">
        <v>152</v>
      </c>
      <c r="F5" s="118"/>
      <c r="G5" s="62" t="s">
        <v>97</v>
      </c>
    </row>
    <row r="6" spans="1:12" ht="24" customHeight="1">
      <c r="A6" s="103" t="s">
        <v>9</v>
      </c>
      <c r="C6" s="99"/>
      <c r="D6" s="99"/>
      <c r="E6" s="101"/>
      <c r="F6" s="99"/>
      <c r="G6" s="101"/>
    </row>
    <row r="7" spans="1:12" ht="24" customHeight="1">
      <c r="A7" s="99" t="s">
        <v>137</v>
      </c>
      <c r="D7" s="100"/>
      <c r="E7" s="55">
        <f>PL!E31</f>
        <v>815440</v>
      </c>
      <c r="F7" s="55"/>
      <c r="G7" s="55">
        <f>PL!G31</f>
        <v>1734077</v>
      </c>
      <c r="H7" s="101"/>
      <c r="J7" s="90"/>
      <c r="K7" s="90"/>
      <c r="L7" s="90"/>
    </row>
    <row r="8" spans="1:12" ht="24" customHeight="1">
      <c r="A8" s="1" t="s">
        <v>138</v>
      </c>
      <c r="C8" s="99"/>
      <c r="D8" s="100"/>
      <c r="E8" s="55"/>
      <c r="F8" s="55"/>
      <c r="G8" s="55"/>
      <c r="J8" s="90"/>
      <c r="K8" s="90"/>
      <c r="L8" s="90"/>
    </row>
    <row r="9" spans="1:12" ht="24" customHeight="1">
      <c r="A9" s="1" t="s">
        <v>65</v>
      </c>
      <c r="C9" s="99"/>
      <c r="D9" s="100"/>
      <c r="E9" s="55"/>
      <c r="F9" s="55"/>
      <c r="G9" s="55"/>
      <c r="J9" s="90"/>
      <c r="K9" s="90"/>
      <c r="L9" s="90"/>
    </row>
    <row r="10" spans="1:12" ht="24" customHeight="1">
      <c r="A10" s="29" t="s">
        <v>36</v>
      </c>
      <c r="C10" s="99"/>
      <c r="D10" s="100"/>
      <c r="E10" s="55">
        <v>439928</v>
      </c>
      <c r="F10" s="55"/>
      <c r="G10" s="97">
        <v>464869</v>
      </c>
      <c r="H10" s="101"/>
      <c r="J10" s="90"/>
      <c r="K10" s="90"/>
      <c r="L10" s="90"/>
    </row>
    <row r="11" spans="1:12" ht="24" customHeight="1">
      <c r="A11" s="29" t="s">
        <v>143</v>
      </c>
      <c r="C11" s="99"/>
      <c r="D11" s="100"/>
      <c r="E11" s="55">
        <v>3283835</v>
      </c>
      <c r="F11" s="55"/>
      <c r="G11" s="97">
        <v>2298242</v>
      </c>
      <c r="H11" s="101"/>
      <c r="J11" s="90"/>
      <c r="K11" s="90"/>
      <c r="L11" s="90"/>
    </row>
    <row r="12" spans="1:12" ht="24" customHeight="1">
      <c r="A12" s="29" t="s">
        <v>164</v>
      </c>
      <c r="C12" s="99"/>
      <c r="D12" s="100"/>
      <c r="E12" s="55">
        <v>56193</v>
      </c>
      <c r="F12" s="55"/>
      <c r="G12" s="97">
        <v>30635</v>
      </c>
      <c r="H12" s="101"/>
      <c r="J12" s="90"/>
      <c r="K12" s="90"/>
      <c r="L12" s="90"/>
    </row>
    <row r="13" spans="1:12" ht="24" customHeight="1">
      <c r="A13" s="29" t="s">
        <v>165</v>
      </c>
      <c r="C13" s="99"/>
      <c r="D13" s="100"/>
      <c r="E13" s="55">
        <v>20325</v>
      </c>
      <c r="F13" s="55"/>
      <c r="G13" s="97">
        <v>0</v>
      </c>
      <c r="H13" s="101"/>
      <c r="J13" s="90"/>
      <c r="K13" s="90"/>
      <c r="L13" s="90"/>
    </row>
    <row r="14" spans="1:12" ht="24" customHeight="1">
      <c r="A14" s="29" t="s">
        <v>154</v>
      </c>
      <c r="C14" s="99"/>
      <c r="D14" s="100"/>
      <c r="E14" s="55">
        <v>962</v>
      </c>
      <c r="F14" s="55"/>
      <c r="G14" s="55">
        <v>0</v>
      </c>
      <c r="H14" s="101"/>
      <c r="J14" s="90"/>
      <c r="K14" s="90"/>
      <c r="L14" s="90"/>
    </row>
    <row r="15" spans="1:12" ht="24" customHeight="1">
      <c r="A15" s="29" t="s">
        <v>183</v>
      </c>
      <c r="C15" s="99"/>
      <c r="D15" s="100"/>
      <c r="E15" s="55">
        <v>-54723</v>
      </c>
      <c r="F15" s="55"/>
      <c r="G15" s="97">
        <v>93651</v>
      </c>
      <c r="H15" s="101"/>
      <c r="J15" s="33"/>
      <c r="K15" s="33"/>
      <c r="L15" s="90"/>
    </row>
    <row r="16" spans="1:12" ht="24" customHeight="1">
      <c r="A16" s="29" t="s">
        <v>169</v>
      </c>
      <c r="C16" s="99"/>
      <c r="D16" s="100"/>
      <c r="E16" s="55">
        <v>-1064</v>
      </c>
      <c r="F16" s="55"/>
      <c r="G16" s="97">
        <v>2698</v>
      </c>
      <c r="H16" s="101"/>
      <c r="J16" s="90"/>
      <c r="K16" s="90"/>
      <c r="L16" s="90"/>
    </row>
    <row r="17" spans="1:12" ht="24" customHeight="1">
      <c r="A17" s="29" t="s">
        <v>155</v>
      </c>
      <c r="C17" s="99"/>
      <c r="D17" s="100"/>
      <c r="E17" s="55">
        <v>-10208</v>
      </c>
      <c r="F17" s="55"/>
      <c r="G17" s="55">
        <v>0</v>
      </c>
      <c r="H17" s="101"/>
      <c r="J17" s="90"/>
      <c r="K17" s="90"/>
      <c r="L17" s="90"/>
    </row>
    <row r="18" spans="1:12" ht="24" customHeight="1">
      <c r="A18" s="29" t="s">
        <v>139</v>
      </c>
      <c r="C18" s="99"/>
      <c r="D18" s="100"/>
      <c r="E18" s="55">
        <v>-155651</v>
      </c>
      <c r="F18" s="55"/>
      <c r="G18" s="55">
        <v>-833921</v>
      </c>
      <c r="H18" s="101"/>
      <c r="J18" s="90"/>
      <c r="K18" s="90"/>
      <c r="L18" s="90"/>
    </row>
    <row r="19" spans="1:12" ht="24" customHeight="1">
      <c r="A19" s="1" t="s">
        <v>49</v>
      </c>
      <c r="C19" s="99"/>
      <c r="D19" s="119"/>
      <c r="E19" s="120">
        <v>-5564607</v>
      </c>
      <c r="F19" s="33"/>
      <c r="G19" s="98">
        <v>-4951977</v>
      </c>
      <c r="H19" s="101"/>
      <c r="J19" s="90"/>
      <c r="K19" s="90"/>
      <c r="L19" s="90"/>
    </row>
    <row r="20" spans="1:12" ht="24" customHeight="1">
      <c r="A20" s="1" t="s">
        <v>58</v>
      </c>
      <c r="C20" s="99"/>
      <c r="D20" s="100"/>
      <c r="E20" s="55">
        <v>-801303</v>
      </c>
      <c r="F20" s="55"/>
      <c r="G20" s="97">
        <v>-494142</v>
      </c>
      <c r="H20" s="101"/>
      <c r="J20" s="90"/>
      <c r="K20" s="90"/>
      <c r="L20" s="90"/>
    </row>
    <row r="21" spans="1:12" ht="24" customHeight="1">
      <c r="A21" s="1" t="s">
        <v>135</v>
      </c>
      <c r="C21" s="99"/>
      <c r="D21" s="119"/>
      <c r="E21" s="120">
        <v>5675940</v>
      </c>
      <c r="F21" s="33"/>
      <c r="G21" s="98">
        <v>6070529</v>
      </c>
      <c r="H21" s="101"/>
      <c r="J21" s="90"/>
      <c r="K21" s="90"/>
      <c r="L21" s="90"/>
    </row>
    <row r="22" spans="1:12" ht="24" customHeight="1">
      <c r="A22" s="1" t="s">
        <v>47</v>
      </c>
      <c r="C22" s="99"/>
      <c r="D22" s="119"/>
      <c r="E22" s="120">
        <v>-2309226</v>
      </c>
      <c r="F22" s="33"/>
      <c r="G22" s="98">
        <v>-3237662</v>
      </c>
      <c r="H22" s="101"/>
      <c r="J22" s="90"/>
      <c r="K22" s="90"/>
      <c r="L22" s="90"/>
    </row>
    <row r="23" spans="1:12" ht="24" customHeight="1">
      <c r="A23" s="1" t="s">
        <v>48</v>
      </c>
      <c r="C23" s="99"/>
      <c r="D23" s="119"/>
      <c r="E23" s="121">
        <v>-569360</v>
      </c>
      <c r="F23" s="33"/>
      <c r="G23" s="121">
        <v>-456162</v>
      </c>
      <c r="H23" s="101"/>
      <c r="J23" s="90"/>
      <c r="K23" s="90"/>
      <c r="L23" s="90"/>
    </row>
    <row r="24" spans="1:12" ht="24" customHeight="1">
      <c r="A24" s="16" t="s">
        <v>146</v>
      </c>
      <c r="C24" s="99"/>
      <c r="D24" s="100"/>
      <c r="E24" s="55">
        <f>SUM(E7:E23)</f>
        <v>826481</v>
      </c>
      <c r="F24" s="55"/>
      <c r="G24" s="55">
        <f>SUM(G7:G23)</f>
        <v>720837</v>
      </c>
      <c r="H24" s="101"/>
      <c r="J24" s="90"/>
      <c r="K24" s="90"/>
      <c r="L24" s="90"/>
    </row>
    <row r="25" spans="1:12" ht="24" customHeight="1">
      <c r="A25" s="1" t="s">
        <v>168</v>
      </c>
      <c r="C25" s="99"/>
      <c r="D25" s="100"/>
      <c r="E25" s="55"/>
      <c r="F25" s="55"/>
      <c r="G25" s="55"/>
      <c r="J25" s="90"/>
      <c r="K25" s="90"/>
      <c r="L25" s="90"/>
    </row>
    <row r="26" spans="1:12" ht="24" customHeight="1">
      <c r="A26" s="29" t="s">
        <v>12</v>
      </c>
      <c r="C26" s="99"/>
      <c r="D26" s="100"/>
      <c r="E26" s="55">
        <v>656046</v>
      </c>
      <c r="F26" s="55"/>
      <c r="G26" s="97">
        <v>-11972881</v>
      </c>
      <c r="H26" s="101"/>
      <c r="J26" s="90"/>
      <c r="K26" s="90"/>
      <c r="L26" s="90"/>
    </row>
    <row r="27" spans="1:12" ht="24" customHeight="1">
      <c r="A27" s="29" t="s">
        <v>50</v>
      </c>
      <c r="C27" s="99"/>
      <c r="D27" s="100"/>
      <c r="E27" s="55">
        <v>-16509777</v>
      </c>
      <c r="F27" s="55"/>
      <c r="G27" s="97">
        <v>-5860915</v>
      </c>
      <c r="H27" s="101"/>
      <c r="J27" s="90"/>
      <c r="K27" s="90"/>
      <c r="L27" s="90"/>
    </row>
    <row r="28" spans="1:12" ht="24" customHeight="1">
      <c r="A28" s="29" t="s">
        <v>70</v>
      </c>
      <c r="C28" s="99"/>
      <c r="D28" s="100"/>
      <c r="E28" s="55">
        <v>-3056</v>
      </c>
      <c r="F28" s="55"/>
      <c r="G28" s="97">
        <v>-578793</v>
      </c>
      <c r="H28" s="101"/>
      <c r="I28" s="116"/>
      <c r="J28" s="90"/>
      <c r="K28" s="90"/>
      <c r="L28" s="90"/>
    </row>
    <row r="29" spans="1:12" ht="24" customHeight="1">
      <c r="A29" s="29" t="s">
        <v>13</v>
      </c>
      <c r="C29" s="99"/>
      <c r="D29" s="100"/>
      <c r="E29" s="55">
        <v>-58922</v>
      </c>
      <c r="F29" s="55"/>
      <c r="G29" s="97">
        <v>-77265</v>
      </c>
      <c r="H29" s="101"/>
      <c r="J29" s="90"/>
      <c r="K29" s="90"/>
      <c r="L29" s="90"/>
    </row>
    <row r="30" spans="1:12" ht="24" customHeight="1">
      <c r="A30" s="29" t="s">
        <v>35</v>
      </c>
      <c r="C30" s="99"/>
      <c r="D30" s="119"/>
      <c r="E30" s="120"/>
      <c r="F30" s="33"/>
      <c r="G30" s="120"/>
      <c r="J30" s="90"/>
      <c r="K30" s="90"/>
      <c r="L30" s="90"/>
    </row>
    <row r="31" spans="1:12" ht="24" customHeight="1">
      <c r="A31" s="29" t="s">
        <v>21</v>
      </c>
      <c r="C31" s="99"/>
      <c r="D31" s="119"/>
      <c r="E31" s="120">
        <v>9778141</v>
      </c>
      <c r="F31" s="33"/>
      <c r="G31" s="98">
        <v>17716556</v>
      </c>
      <c r="H31" s="101"/>
      <c r="J31" s="90"/>
      <c r="K31" s="90"/>
      <c r="L31" s="90"/>
    </row>
    <row r="32" spans="1:12" ht="24" customHeight="1">
      <c r="A32" s="29" t="s">
        <v>12</v>
      </c>
      <c r="C32" s="99"/>
      <c r="D32" s="119"/>
      <c r="E32" s="33">
        <v>6843207</v>
      </c>
      <c r="F32" s="120"/>
      <c r="G32" s="56">
        <v>1699465</v>
      </c>
      <c r="H32" s="101"/>
      <c r="J32" s="90"/>
      <c r="K32" s="90"/>
      <c r="L32" s="90"/>
    </row>
    <row r="33" spans="1:12" ht="24" customHeight="1">
      <c r="A33" s="29" t="s">
        <v>14</v>
      </c>
      <c r="C33" s="99"/>
      <c r="D33" s="99"/>
      <c r="E33" s="120">
        <v>-760041</v>
      </c>
      <c r="F33" s="55"/>
      <c r="G33" s="98">
        <v>897502</v>
      </c>
      <c r="H33" s="101"/>
      <c r="J33" s="90"/>
      <c r="K33" s="90"/>
      <c r="L33" s="90"/>
    </row>
    <row r="34" spans="1:12" ht="24" customHeight="1">
      <c r="A34" s="29" t="s">
        <v>77</v>
      </c>
      <c r="C34" s="99"/>
      <c r="D34" s="119"/>
      <c r="E34" s="55">
        <v>-906</v>
      </c>
      <c r="F34" s="33"/>
      <c r="G34" s="97">
        <v>-10716559</v>
      </c>
      <c r="H34" s="101"/>
      <c r="J34" s="90"/>
      <c r="K34" s="90"/>
      <c r="L34" s="90"/>
    </row>
    <row r="35" spans="1:12" ht="24" customHeight="1">
      <c r="A35" s="29" t="s">
        <v>78</v>
      </c>
      <c r="C35" s="99"/>
      <c r="D35" s="119"/>
      <c r="E35" s="33">
        <v>142760</v>
      </c>
      <c r="F35" s="55"/>
      <c r="G35" s="56">
        <v>10009</v>
      </c>
      <c r="H35" s="101"/>
      <c r="J35" s="90"/>
      <c r="K35" s="90"/>
      <c r="L35" s="90"/>
    </row>
    <row r="36" spans="1:12" ht="24" customHeight="1">
      <c r="A36" s="29" t="s">
        <v>82</v>
      </c>
      <c r="C36" s="99"/>
      <c r="D36" s="119"/>
      <c r="E36" s="55">
        <v>-35322</v>
      </c>
      <c r="F36" s="55"/>
      <c r="G36" s="97">
        <v>-3653</v>
      </c>
      <c r="H36" s="101"/>
      <c r="J36" s="90"/>
      <c r="K36" s="90"/>
      <c r="L36" s="90"/>
    </row>
    <row r="37" spans="1:12" ht="24" customHeight="1">
      <c r="A37" s="29" t="s">
        <v>156</v>
      </c>
      <c r="C37" s="99"/>
      <c r="D37" s="119"/>
      <c r="E37" s="55">
        <v>53364</v>
      </c>
      <c r="F37" s="55"/>
      <c r="G37" s="97">
        <v>214953</v>
      </c>
      <c r="H37" s="101"/>
      <c r="J37" s="90"/>
      <c r="K37" s="90"/>
      <c r="L37" s="90"/>
    </row>
    <row r="38" spans="1:12" ht="24" customHeight="1">
      <c r="A38" s="1" t="s">
        <v>15</v>
      </c>
      <c r="C38" s="99"/>
      <c r="D38" s="119"/>
      <c r="E38" s="33">
        <v>-94197</v>
      </c>
      <c r="F38" s="120"/>
      <c r="G38" s="56">
        <v>65322</v>
      </c>
      <c r="H38" s="101"/>
      <c r="J38" s="90"/>
      <c r="K38" s="90"/>
      <c r="L38" s="90"/>
    </row>
    <row r="39" spans="1:12" ht="24" customHeight="1">
      <c r="A39" s="16" t="s">
        <v>184</v>
      </c>
      <c r="C39" s="99"/>
      <c r="D39" s="119"/>
      <c r="E39" s="122">
        <f>SUM(E24:E38)</f>
        <v>837778</v>
      </c>
      <c r="F39" s="33"/>
      <c r="G39" s="122">
        <f>SUM(G24:G38)</f>
        <v>-7885422</v>
      </c>
      <c r="J39" s="90"/>
      <c r="K39" s="90"/>
      <c r="L39" s="90"/>
    </row>
    <row r="40" spans="1:12" ht="24" customHeight="1">
      <c r="A40" s="1"/>
      <c r="C40" s="99"/>
      <c r="D40" s="123"/>
      <c r="E40" s="23"/>
      <c r="G40" s="55"/>
      <c r="J40" s="90"/>
      <c r="L40" s="90"/>
    </row>
    <row r="41" spans="1:12" ht="24" customHeight="1">
      <c r="A41" s="1" t="s">
        <v>4</v>
      </c>
      <c r="C41" s="99"/>
      <c r="D41" s="123"/>
      <c r="E41" s="124"/>
      <c r="F41" s="125"/>
      <c r="G41" s="124"/>
      <c r="J41" s="90"/>
      <c r="K41" s="90"/>
      <c r="L41" s="90"/>
    </row>
    <row r="42" spans="1:12" s="88" customFormat="1" ht="24" customHeight="1">
      <c r="A42" s="2" t="s">
        <v>87</v>
      </c>
      <c r="B42" s="2"/>
      <c r="C42" s="2"/>
      <c r="D42" s="2"/>
      <c r="E42" s="2"/>
      <c r="F42" s="2"/>
      <c r="G42" s="119"/>
      <c r="H42" s="102"/>
      <c r="I42" s="102"/>
      <c r="J42" s="90"/>
      <c r="K42" s="90"/>
      <c r="L42" s="90"/>
    </row>
    <row r="43" spans="1:12" ht="24" customHeight="1">
      <c r="A43" s="112" t="s">
        <v>89</v>
      </c>
      <c r="B43" s="112"/>
      <c r="C43" s="112"/>
      <c r="D43" s="126"/>
      <c r="E43" s="127"/>
      <c r="F43" s="128"/>
      <c r="G43" s="127"/>
      <c r="J43" s="90"/>
      <c r="K43" s="90"/>
      <c r="L43" s="90"/>
    </row>
    <row r="44" spans="1:12" ht="24" customHeight="1">
      <c r="A44" s="8" t="s">
        <v>174</v>
      </c>
      <c r="B44" s="103"/>
      <c r="C44" s="103"/>
      <c r="D44" s="103"/>
      <c r="E44" s="103"/>
      <c r="F44" s="103"/>
      <c r="G44" s="103"/>
      <c r="H44" s="103"/>
      <c r="I44" s="103"/>
      <c r="J44" s="90"/>
      <c r="K44" s="90"/>
      <c r="L44" s="90"/>
    </row>
    <row r="45" spans="1:12" ht="24" customHeight="1">
      <c r="D45" s="116"/>
      <c r="E45" s="23"/>
      <c r="G45" s="5" t="s">
        <v>38</v>
      </c>
      <c r="J45" s="90"/>
      <c r="K45" s="90"/>
      <c r="L45" s="90"/>
    </row>
    <row r="46" spans="1:12" ht="24" customHeight="1">
      <c r="C46" s="150" t="s">
        <v>0</v>
      </c>
      <c r="D46" s="117"/>
      <c r="E46" s="62" t="s">
        <v>152</v>
      </c>
      <c r="F46" s="118"/>
      <c r="G46" s="62" t="s">
        <v>97</v>
      </c>
      <c r="J46" s="90"/>
      <c r="K46" s="90"/>
      <c r="L46" s="90"/>
    </row>
    <row r="47" spans="1:12" ht="24" customHeight="1">
      <c r="A47" s="16" t="s">
        <v>10</v>
      </c>
      <c r="C47" s="86"/>
      <c r="D47" s="119"/>
      <c r="E47" s="120"/>
      <c r="F47" s="33"/>
      <c r="G47" s="120"/>
      <c r="J47" s="90"/>
      <c r="K47" s="90"/>
      <c r="L47" s="90"/>
    </row>
    <row r="48" spans="1:12" ht="24" customHeight="1">
      <c r="A48" s="1" t="s">
        <v>140</v>
      </c>
      <c r="C48" s="86"/>
      <c r="D48" s="119"/>
      <c r="E48" s="55">
        <v>0</v>
      </c>
      <c r="F48" s="55"/>
      <c r="G48" s="97">
        <v>9623416</v>
      </c>
      <c r="H48" s="101"/>
      <c r="J48" s="90"/>
      <c r="K48" s="90"/>
      <c r="L48" s="90"/>
    </row>
    <row r="49" spans="1:12" ht="24" customHeight="1">
      <c r="A49" s="1" t="s">
        <v>148</v>
      </c>
      <c r="C49" s="86"/>
      <c r="D49" s="119"/>
      <c r="E49" s="99"/>
      <c r="F49" s="99"/>
      <c r="G49" s="99"/>
      <c r="H49" s="104"/>
      <c r="J49" s="90"/>
      <c r="K49" s="90"/>
      <c r="L49" s="90"/>
    </row>
    <row r="50" spans="1:12" ht="24" customHeight="1">
      <c r="A50" s="1" t="s">
        <v>128</v>
      </c>
      <c r="C50" s="86"/>
      <c r="D50" s="119"/>
      <c r="E50" s="55">
        <v>13891711</v>
      </c>
      <c r="F50" s="55"/>
      <c r="G50" s="97">
        <v>13314255</v>
      </c>
      <c r="H50" s="104"/>
      <c r="J50" s="90"/>
      <c r="K50" s="90"/>
      <c r="L50" s="90"/>
    </row>
    <row r="51" spans="1:12" ht="24" customHeight="1">
      <c r="A51" s="1" t="s">
        <v>161</v>
      </c>
      <c r="C51" s="86"/>
      <c r="D51" s="119"/>
      <c r="E51" s="99"/>
      <c r="F51" s="99"/>
      <c r="G51" s="99"/>
      <c r="H51" s="104"/>
      <c r="J51" s="90"/>
      <c r="K51" s="90"/>
      <c r="L51" s="90"/>
    </row>
    <row r="52" spans="1:12" ht="24" customHeight="1">
      <c r="A52" s="1" t="s">
        <v>162</v>
      </c>
      <c r="C52" s="86"/>
      <c r="D52" s="119"/>
      <c r="E52" s="55">
        <v>495619</v>
      </c>
      <c r="F52" s="55"/>
      <c r="G52" s="97">
        <v>1437526</v>
      </c>
      <c r="H52" s="104"/>
      <c r="J52" s="90"/>
      <c r="K52" s="90"/>
      <c r="L52" s="90"/>
    </row>
    <row r="53" spans="1:12" ht="24" customHeight="1">
      <c r="A53" s="1" t="s">
        <v>22</v>
      </c>
      <c r="C53" s="86"/>
      <c r="D53" s="119"/>
      <c r="E53" s="55">
        <v>1039169</v>
      </c>
      <c r="F53" s="55"/>
      <c r="G53" s="97">
        <v>1362402</v>
      </c>
      <c r="H53" s="104"/>
      <c r="J53" s="90"/>
      <c r="K53" s="90"/>
      <c r="L53" s="90"/>
    </row>
    <row r="54" spans="1:12" ht="24" customHeight="1">
      <c r="A54" s="1" t="s">
        <v>72</v>
      </c>
      <c r="C54" s="86"/>
      <c r="D54" s="119"/>
      <c r="E54" s="55">
        <v>801303</v>
      </c>
      <c r="F54" s="55"/>
      <c r="G54" s="97">
        <v>494142</v>
      </c>
      <c r="H54" s="104"/>
      <c r="J54" s="90"/>
      <c r="K54" s="90"/>
      <c r="L54" s="90"/>
    </row>
    <row r="55" spans="1:12" ht="24" customHeight="1">
      <c r="A55" s="1" t="s">
        <v>149</v>
      </c>
      <c r="C55" s="86"/>
      <c r="D55" s="119"/>
      <c r="E55" s="120">
        <v>-12709352</v>
      </c>
      <c r="F55" s="120"/>
      <c r="G55" s="120">
        <v>-14844995</v>
      </c>
      <c r="H55" s="104"/>
      <c r="J55" s="90"/>
      <c r="K55" s="90"/>
      <c r="L55" s="90"/>
    </row>
    <row r="56" spans="1:12" ht="24" customHeight="1">
      <c r="A56" s="1" t="s">
        <v>151</v>
      </c>
      <c r="C56" s="86"/>
      <c r="D56" s="119"/>
      <c r="E56" s="120"/>
      <c r="F56" s="120"/>
      <c r="G56" s="120"/>
      <c r="H56" s="104"/>
      <c r="J56" s="90"/>
      <c r="K56" s="90"/>
      <c r="L56" s="90"/>
    </row>
    <row r="57" spans="1:12" ht="24" customHeight="1">
      <c r="A57" s="1" t="s">
        <v>128</v>
      </c>
      <c r="C57" s="86"/>
      <c r="D57" s="119"/>
      <c r="E57" s="120">
        <v>-398988</v>
      </c>
      <c r="F57" s="120"/>
      <c r="G57" s="98">
        <v>-2210365</v>
      </c>
      <c r="H57" s="104"/>
      <c r="J57" s="90"/>
      <c r="K57" s="90"/>
      <c r="L57" s="90"/>
    </row>
    <row r="58" spans="1:12" ht="24" customHeight="1">
      <c r="A58" s="1" t="s">
        <v>163</v>
      </c>
      <c r="C58" s="86"/>
      <c r="D58" s="119"/>
      <c r="E58" s="120">
        <v>0</v>
      </c>
      <c r="F58" s="120"/>
      <c r="G58" s="98">
        <v>-180000</v>
      </c>
      <c r="H58" s="104"/>
      <c r="J58" s="90"/>
      <c r="K58" s="90"/>
      <c r="L58" s="90"/>
    </row>
    <row r="59" spans="1:12" ht="24" customHeight="1">
      <c r="A59" s="99" t="s">
        <v>83</v>
      </c>
      <c r="C59" s="86"/>
      <c r="D59" s="119"/>
      <c r="E59" s="120">
        <v>5123</v>
      </c>
      <c r="F59" s="120"/>
      <c r="G59" s="98">
        <v>1272</v>
      </c>
      <c r="H59" s="104"/>
      <c r="J59" s="90"/>
      <c r="K59" s="90"/>
      <c r="L59" s="90"/>
    </row>
    <row r="60" spans="1:12" ht="24" customHeight="1">
      <c r="A60" s="1" t="s">
        <v>71</v>
      </c>
      <c r="C60" s="151"/>
      <c r="D60" s="119"/>
      <c r="E60" s="55">
        <v>-98001</v>
      </c>
      <c r="F60" s="55"/>
      <c r="G60" s="97">
        <v>-110475</v>
      </c>
      <c r="H60" s="101"/>
      <c r="J60" s="90"/>
      <c r="K60" s="90"/>
      <c r="L60" s="90"/>
    </row>
    <row r="61" spans="1:12" ht="24" customHeight="1">
      <c r="A61" s="1" t="s">
        <v>66</v>
      </c>
      <c r="B61" s="1"/>
      <c r="C61" s="151"/>
      <c r="D61" s="119"/>
      <c r="E61" s="55">
        <v>-60880</v>
      </c>
      <c r="F61" s="55"/>
      <c r="G61" s="97">
        <v>-73106</v>
      </c>
      <c r="H61" s="101"/>
      <c r="J61" s="90"/>
      <c r="K61" s="90"/>
      <c r="L61" s="90"/>
    </row>
    <row r="62" spans="1:12" ht="24" customHeight="1">
      <c r="A62" s="16" t="s">
        <v>172</v>
      </c>
      <c r="B62" s="1"/>
      <c r="C62" s="151"/>
      <c r="D62" s="119"/>
      <c r="E62" s="129">
        <f>SUM(E48:E61)</f>
        <v>2965704</v>
      </c>
      <c r="F62" s="33"/>
      <c r="G62" s="129">
        <f>SUM(G48:G61)</f>
        <v>8814072</v>
      </c>
      <c r="J62" s="90"/>
      <c r="K62" s="90"/>
      <c r="L62" s="90"/>
    </row>
    <row r="63" spans="1:12" ht="24" customHeight="1">
      <c r="A63" s="16" t="s">
        <v>84</v>
      </c>
      <c r="B63" s="1"/>
      <c r="C63" s="151"/>
      <c r="D63" s="119"/>
      <c r="E63" s="55"/>
      <c r="F63" s="33"/>
      <c r="G63" s="55"/>
      <c r="K63" s="90"/>
      <c r="L63" s="90"/>
    </row>
    <row r="64" spans="1:12" ht="24" customHeight="1">
      <c r="A64" s="29" t="s">
        <v>157</v>
      </c>
      <c r="B64" s="1"/>
      <c r="C64" s="151"/>
      <c r="D64" s="119"/>
      <c r="E64" s="55">
        <v>-242795</v>
      </c>
      <c r="F64" s="33"/>
      <c r="G64" s="120">
        <v>-260568</v>
      </c>
      <c r="K64" s="90"/>
      <c r="L64" s="90"/>
    </row>
    <row r="65" spans="1:12" ht="24" customHeight="1">
      <c r="A65" s="29" t="s">
        <v>147</v>
      </c>
      <c r="B65" s="1"/>
      <c r="C65" s="151"/>
      <c r="D65" s="119"/>
      <c r="E65" s="55">
        <v>2400000</v>
      </c>
      <c r="F65" s="33"/>
      <c r="G65" s="55">
        <v>0</v>
      </c>
      <c r="K65" s="90"/>
      <c r="L65" s="90"/>
    </row>
    <row r="66" spans="1:12" ht="24" customHeight="1">
      <c r="A66" s="29" t="s">
        <v>158</v>
      </c>
      <c r="B66" s="1"/>
      <c r="C66" s="151"/>
      <c r="D66" s="119"/>
      <c r="E66" s="55">
        <v>-5004318</v>
      </c>
      <c r="F66" s="33"/>
      <c r="G66" s="55">
        <v>-1002153</v>
      </c>
      <c r="K66" s="90"/>
      <c r="L66" s="90"/>
    </row>
    <row r="67" spans="1:12" ht="24" customHeight="1">
      <c r="A67" s="1" t="s">
        <v>90</v>
      </c>
      <c r="B67" s="1"/>
      <c r="C67" s="152">
        <v>28</v>
      </c>
      <c r="D67" s="119"/>
      <c r="E67" s="55">
        <v>-1040000</v>
      </c>
      <c r="F67" s="33"/>
      <c r="G67" s="55">
        <v>-500000</v>
      </c>
      <c r="K67" s="90"/>
      <c r="L67" s="90"/>
    </row>
    <row r="68" spans="1:12" ht="24" customHeight="1">
      <c r="A68" s="16" t="s">
        <v>136</v>
      </c>
      <c r="B68" s="1"/>
      <c r="C68" s="1"/>
      <c r="D68" s="119"/>
      <c r="E68" s="129">
        <f>SUM(E64:E67)</f>
        <v>-3887113</v>
      </c>
      <c r="F68" s="33"/>
      <c r="G68" s="129">
        <f>SUM(G64:G67)</f>
        <v>-1762721</v>
      </c>
      <c r="K68" s="90"/>
      <c r="L68" s="90"/>
    </row>
    <row r="69" spans="1:12" ht="24" customHeight="1">
      <c r="A69" s="130" t="s">
        <v>81</v>
      </c>
      <c r="C69" s="99"/>
      <c r="D69" s="119"/>
      <c r="E69" s="120">
        <f>SUM(E39,E62,E68)</f>
        <v>-83631</v>
      </c>
      <c r="F69" s="33"/>
      <c r="G69" s="120">
        <f>SUM(G39,G62,G68)</f>
        <v>-834071</v>
      </c>
      <c r="J69" s="90"/>
      <c r="K69" s="90"/>
      <c r="L69" s="90"/>
    </row>
    <row r="70" spans="1:12" ht="24" customHeight="1">
      <c r="A70" s="16" t="s">
        <v>53</v>
      </c>
      <c r="C70" s="99"/>
      <c r="D70" s="119"/>
      <c r="E70" s="121">
        <v>801380</v>
      </c>
      <c r="F70" s="33"/>
      <c r="G70" s="121">
        <v>1635451</v>
      </c>
      <c r="J70" s="90"/>
      <c r="K70" s="90"/>
      <c r="L70" s="90"/>
    </row>
    <row r="71" spans="1:12" ht="24" customHeight="1" thickBot="1">
      <c r="A71" s="149" t="s">
        <v>178</v>
      </c>
      <c r="C71" s="99"/>
      <c r="D71" s="119"/>
      <c r="E71" s="131">
        <f>SUM(E69:E70)</f>
        <v>717749</v>
      </c>
      <c r="F71" s="33"/>
      <c r="G71" s="131">
        <f>SUM(G69:G70)</f>
        <v>801380</v>
      </c>
      <c r="J71" s="90"/>
      <c r="K71" s="90"/>
      <c r="L71" s="90"/>
    </row>
    <row r="72" spans="1:12" ht="24" customHeight="1" thickTop="1">
      <c r="A72" s="1"/>
      <c r="C72" s="99"/>
      <c r="D72" s="119"/>
      <c r="E72" s="132">
        <f>E71-BS!E8</f>
        <v>0</v>
      </c>
      <c r="F72" s="133"/>
      <c r="G72" s="132">
        <f>G71-BS!G8</f>
        <v>0</v>
      </c>
      <c r="J72" s="90"/>
      <c r="K72" s="90"/>
      <c r="L72" s="90"/>
    </row>
    <row r="73" spans="1:12" ht="24" customHeight="1">
      <c r="A73" s="16" t="s">
        <v>11</v>
      </c>
      <c r="C73" s="99"/>
      <c r="D73" s="119"/>
      <c r="E73" s="33"/>
      <c r="F73" s="33"/>
      <c r="G73" s="99"/>
      <c r="J73" s="90"/>
      <c r="K73" s="90"/>
      <c r="L73" s="90"/>
    </row>
    <row r="74" spans="1:12" ht="24" customHeight="1">
      <c r="A74" s="29" t="s">
        <v>85</v>
      </c>
      <c r="C74" s="99"/>
      <c r="D74" s="119"/>
      <c r="E74" s="33"/>
      <c r="F74" s="33"/>
      <c r="G74" s="33"/>
      <c r="J74" s="90"/>
      <c r="K74" s="90"/>
      <c r="L74" s="90"/>
    </row>
    <row r="75" spans="1:12" ht="24" customHeight="1">
      <c r="A75" s="134" t="s">
        <v>141</v>
      </c>
      <c r="C75" s="99"/>
      <c r="D75" s="119"/>
      <c r="E75" s="33">
        <v>122734</v>
      </c>
      <c r="F75" s="33"/>
      <c r="G75" s="33">
        <v>344793</v>
      </c>
      <c r="J75" s="90"/>
      <c r="K75" s="90"/>
      <c r="L75" s="90"/>
    </row>
    <row r="76" spans="1:12" ht="24" customHeight="1">
      <c r="A76" s="134" t="s">
        <v>23</v>
      </c>
      <c r="C76" s="99"/>
      <c r="D76" s="119"/>
      <c r="E76" s="19">
        <v>20143</v>
      </c>
      <c r="F76" s="33"/>
      <c r="G76" s="19">
        <v>16538</v>
      </c>
      <c r="J76" s="90"/>
      <c r="K76" s="90"/>
      <c r="L76" s="90"/>
    </row>
    <row r="77" spans="1:12" ht="24" customHeight="1">
      <c r="A77" s="134" t="s">
        <v>70</v>
      </c>
      <c r="C77" s="99"/>
      <c r="D77" s="119"/>
      <c r="E77" s="19">
        <v>118730</v>
      </c>
      <c r="F77" s="33"/>
      <c r="G77" s="19">
        <v>0</v>
      </c>
      <c r="J77" s="90"/>
      <c r="K77" s="90"/>
      <c r="L77" s="90"/>
    </row>
    <row r="78" spans="1:12" ht="24" customHeight="1">
      <c r="A78" s="29"/>
      <c r="C78" s="99"/>
      <c r="D78" s="135"/>
      <c r="E78" s="124"/>
      <c r="F78" s="99"/>
      <c r="G78" s="55"/>
      <c r="K78" s="90"/>
      <c r="L78" s="90"/>
    </row>
    <row r="79" spans="1:12" ht="24" customHeight="1">
      <c r="A79" s="1" t="s">
        <v>4</v>
      </c>
      <c r="C79" s="99"/>
      <c r="D79" s="116"/>
      <c r="E79" s="23"/>
      <c r="F79" s="99"/>
      <c r="G79" s="23"/>
      <c r="K79" s="90"/>
      <c r="L79" s="90"/>
    </row>
    <row r="80" spans="1:12" ht="24" customHeight="1">
      <c r="E80" s="26"/>
      <c r="F80" s="26"/>
      <c r="K80" s="90"/>
    </row>
    <row r="81" spans="1:12" ht="24" customHeight="1">
      <c r="E81" s="26"/>
      <c r="F81" s="26"/>
      <c r="K81" s="90"/>
    </row>
    <row r="82" spans="1:12" ht="24" customHeight="1">
      <c r="E82" s="26"/>
      <c r="F82" s="26"/>
      <c r="K82" s="90"/>
    </row>
    <row r="83" spans="1:12" ht="24" customHeight="1">
      <c r="E83" s="26"/>
      <c r="F83" s="26"/>
      <c r="K83" s="90"/>
    </row>
    <row r="84" spans="1:12" ht="24" customHeight="1">
      <c r="E84" s="26"/>
      <c r="F84" s="26"/>
      <c r="K84" s="90"/>
    </row>
    <row r="85" spans="1:12" ht="24" customHeight="1">
      <c r="E85" s="26"/>
      <c r="F85" s="26"/>
      <c r="K85" s="90"/>
    </row>
    <row r="86" spans="1:12" ht="24" customHeight="1">
      <c r="E86" s="26"/>
      <c r="F86" s="26"/>
      <c r="K86" s="90"/>
    </row>
    <row r="87" spans="1:12" ht="24" customHeight="1">
      <c r="E87" s="26"/>
      <c r="F87" s="26"/>
      <c r="K87" s="90"/>
    </row>
    <row r="88" spans="1:12" ht="24" customHeight="1">
      <c r="E88" s="26"/>
      <c r="F88" s="26"/>
    </row>
    <row r="89" spans="1:12" ht="24" customHeight="1">
      <c r="E89" s="26"/>
      <c r="F89" s="26"/>
    </row>
    <row r="90" spans="1:12" ht="24" customHeight="1">
      <c r="E90" s="26"/>
      <c r="F90" s="26"/>
    </row>
    <row r="91" spans="1:12" ht="24" customHeight="1">
      <c r="E91" s="26"/>
      <c r="F91" s="26"/>
    </row>
    <row r="92" spans="1:12" s="87" customFormat="1" ht="24" customHeight="1">
      <c r="A92" s="99"/>
      <c r="B92" s="99"/>
      <c r="C92" s="23"/>
      <c r="D92" s="23"/>
      <c r="E92" s="26"/>
      <c r="F92" s="26"/>
      <c r="G92" s="5"/>
      <c r="H92" s="99"/>
      <c r="I92" s="99"/>
      <c r="J92" s="86"/>
      <c r="K92" s="86"/>
      <c r="L92" s="86"/>
    </row>
    <row r="93" spans="1:12" s="87" customFormat="1" ht="24" customHeight="1">
      <c r="A93" s="99"/>
      <c r="B93" s="99"/>
      <c r="C93" s="23"/>
      <c r="D93" s="23"/>
      <c r="E93" s="26"/>
      <c r="F93" s="26"/>
      <c r="G93" s="5"/>
      <c r="H93" s="99"/>
      <c r="I93" s="99"/>
      <c r="J93" s="86"/>
      <c r="K93" s="86"/>
      <c r="L93" s="86"/>
    </row>
    <row r="94" spans="1:12" s="87" customFormat="1" ht="24" customHeight="1">
      <c r="A94" s="99"/>
      <c r="B94" s="99"/>
      <c r="C94" s="23"/>
      <c r="D94" s="23"/>
      <c r="E94" s="26"/>
      <c r="F94" s="26"/>
      <c r="G94" s="5"/>
      <c r="H94" s="99"/>
      <c r="I94" s="99"/>
      <c r="J94" s="86"/>
      <c r="K94" s="86"/>
      <c r="L94" s="86"/>
    </row>
    <row r="95" spans="1:12" s="87" customFormat="1" ht="24" customHeight="1">
      <c r="A95" s="99"/>
      <c r="B95" s="99"/>
      <c r="C95" s="23"/>
      <c r="D95" s="23"/>
      <c r="E95" s="26"/>
      <c r="F95" s="26"/>
      <c r="G95" s="5"/>
      <c r="H95" s="99"/>
      <c r="I95" s="99"/>
      <c r="J95" s="86"/>
      <c r="K95" s="86"/>
      <c r="L95" s="86"/>
    </row>
    <row r="96" spans="1:12" s="87" customFormat="1" ht="24" customHeight="1">
      <c r="A96" s="99"/>
      <c r="B96" s="99"/>
      <c r="C96" s="23"/>
      <c r="D96" s="23"/>
      <c r="E96" s="26"/>
      <c r="F96" s="26"/>
      <c r="G96" s="5"/>
      <c r="H96" s="99"/>
      <c r="I96" s="99"/>
      <c r="J96" s="86"/>
      <c r="K96" s="86"/>
      <c r="L96" s="86"/>
    </row>
    <row r="97" spans="1:12" s="87" customFormat="1" ht="24" customHeight="1">
      <c r="A97" s="99"/>
      <c r="B97" s="99"/>
      <c r="C97" s="23"/>
      <c r="D97" s="23"/>
      <c r="E97" s="26"/>
      <c r="F97" s="26"/>
      <c r="G97" s="5"/>
      <c r="H97" s="99"/>
      <c r="I97" s="99"/>
      <c r="J97" s="86"/>
      <c r="K97" s="86"/>
      <c r="L97" s="86"/>
    </row>
    <row r="98" spans="1:12" s="87" customFormat="1" ht="24" customHeight="1">
      <c r="A98" s="99"/>
      <c r="B98" s="99"/>
      <c r="C98" s="23"/>
      <c r="D98" s="23"/>
      <c r="E98" s="26"/>
      <c r="F98" s="26"/>
      <c r="G98" s="5"/>
      <c r="H98" s="99"/>
      <c r="I98" s="99"/>
      <c r="J98" s="86"/>
      <c r="K98" s="86"/>
      <c r="L98" s="86"/>
    </row>
    <row r="99" spans="1:12" s="87" customFormat="1" ht="24" customHeight="1">
      <c r="A99" s="99"/>
      <c r="B99" s="99"/>
      <c r="C99" s="23"/>
      <c r="D99" s="23"/>
      <c r="E99" s="26"/>
      <c r="F99" s="26"/>
      <c r="G99" s="5"/>
      <c r="H99" s="99"/>
      <c r="I99" s="99"/>
      <c r="J99" s="86"/>
      <c r="K99" s="86"/>
      <c r="L99" s="86"/>
    </row>
    <row r="100" spans="1:12" s="87" customFormat="1" ht="24" customHeight="1">
      <c r="A100" s="99"/>
      <c r="B100" s="99"/>
      <c r="C100" s="23"/>
      <c r="D100" s="23"/>
      <c r="E100" s="26"/>
      <c r="F100" s="26"/>
      <c r="G100" s="5"/>
      <c r="H100" s="99"/>
      <c r="I100" s="99"/>
      <c r="J100" s="86"/>
      <c r="K100" s="86"/>
      <c r="L100" s="86"/>
    </row>
    <row r="101" spans="1:12" s="87" customFormat="1" ht="24" customHeight="1">
      <c r="A101" s="99"/>
      <c r="B101" s="99"/>
      <c r="C101" s="23"/>
      <c r="D101" s="23"/>
      <c r="E101" s="26"/>
      <c r="F101" s="26"/>
      <c r="G101" s="5"/>
      <c r="H101" s="99"/>
      <c r="I101" s="99"/>
      <c r="J101" s="86"/>
      <c r="K101" s="86"/>
      <c r="L101" s="86"/>
    </row>
    <row r="102" spans="1:12" s="87" customFormat="1" ht="24" customHeight="1">
      <c r="A102" s="99"/>
      <c r="B102" s="99"/>
      <c r="C102" s="23"/>
      <c r="D102" s="23"/>
      <c r="E102" s="26"/>
      <c r="F102" s="26"/>
      <c r="G102" s="5"/>
      <c r="H102" s="99"/>
      <c r="I102" s="99"/>
      <c r="J102" s="86"/>
      <c r="K102" s="86"/>
      <c r="L102" s="86"/>
    </row>
    <row r="103" spans="1:12" s="87" customFormat="1" ht="24" customHeight="1">
      <c r="A103" s="99"/>
      <c r="B103" s="99"/>
      <c r="C103" s="23"/>
      <c r="D103" s="23"/>
      <c r="E103" s="26"/>
      <c r="F103" s="26"/>
      <c r="G103" s="5"/>
      <c r="H103" s="99"/>
      <c r="I103" s="99"/>
      <c r="J103" s="86"/>
      <c r="K103" s="86"/>
      <c r="L103" s="86"/>
    </row>
    <row r="104" spans="1:12" s="87" customFormat="1" ht="24" customHeight="1">
      <c r="A104" s="99"/>
      <c r="B104" s="99"/>
      <c r="C104" s="23"/>
      <c r="D104" s="23"/>
      <c r="E104" s="26"/>
      <c r="F104" s="26"/>
      <c r="G104" s="5"/>
      <c r="H104" s="99"/>
      <c r="I104" s="99"/>
      <c r="J104" s="86"/>
      <c r="K104" s="86"/>
      <c r="L104" s="86"/>
    </row>
    <row r="105" spans="1:12" s="87" customFormat="1" ht="24" customHeight="1">
      <c r="A105" s="99"/>
      <c r="B105" s="99"/>
      <c r="C105" s="23"/>
      <c r="D105" s="23"/>
      <c r="E105" s="26"/>
      <c r="F105" s="26"/>
      <c r="G105" s="5"/>
      <c r="H105" s="99"/>
      <c r="I105" s="99"/>
      <c r="J105" s="86"/>
      <c r="K105" s="86"/>
      <c r="L105" s="86"/>
    </row>
    <row r="106" spans="1:12" s="87" customFormat="1" ht="24" customHeight="1">
      <c r="A106" s="99"/>
      <c r="B106" s="99"/>
      <c r="C106" s="23"/>
      <c r="D106" s="23"/>
      <c r="E106" s="26"/>
      <c r="F106" s="26"/>
      <c r="G106" s="5"/>
      <c r="H106" s="99"/>
      <c r="I106" s="99"/>
      <c r="J106" s="86"/>
      <c r="K106" s="86"/>
      <c r="L106" s="86"/>
    </row>
    <row r="107" spans="1:12" s="87" customFormat="1" ht="24" customHeight="1">
      <c r="A107" s="99"/>
      <c r="B107" s="99"/>
      <c r="C107" s="23"/>
      <c r="D107" s="23"/>
      <c r="E107" s="26"/>
      <c r="F107" s="26"/>
      <c r="G107" s="5"/>
      <c r="H107" s="99"/>
      <c r="I107" s="99"/>
      <c r="J107" s="86"/>
      <c r="K107" s="86"/>
      <c r="L107" s="86"/>
    </row>
    <row r="108" spans="1:12" s="87" customFormat="1" ht="24" customHeight="1">
      <c r="A108" s="99"/>
      <c r="B108" s="99"/>
      <c r="C108" s="23"/>
      <c r="D108" s="23"/>
      <c r="E108" s="26"/>
      <c r="F108" s="26"/>
      <c r="G108" s="5"/>
      <c r="H108" s="99"/>
      <c r="I108" s="99"/>
      <c r="J108" s="86"/>
      <c r="K108" s="86"/>
      <c r="L108" s="86"/>
    </row>
    <row r="109" spans="1:12" s="87" customFormat="1" ht="24" customHeight="1">
      <c r="A109" s="99"/>
      <c r="B109" s="99"/>
      <c r="C109" s="23"/>
      <c r="D109" s="23"/>
      <c r="E109" s="26"/>
      <c r="F109" s="26"/>
      <c r="G109" s="5"/>
      <c r="H109" s="99"/>
      <c r="I109" s="99"/>
      <c r="J109" s="86"/>
      <c r="K109" s="86"/>
      <c r="L109" s="86"/>
    </row>
    <row r="110" spans="1:12" s="87" customFormat="1" ht="24" customHeight="1">
      <c r="A110" s="99"/>
      <c r="B110" s="99"/>
      <c r="C110" s="23"/>
      <c r="D110" s="23"/>
      <c r="E110" s="26"/>
      <c r="F110" s="26"/>
      <c r="G110" s="5"/>
      <c r="H110" s="99"/>
      <c r="I110" s="99"/>
      <c r="J110" s="86"/>
      <c r="K110" s="86"/>
      <c r="L110" s="86"/>
    </row>
    <row r="111" spans="1:12" s="87" customFormat="1" ht="24" customHeight="1">
      <c r="A111" s="99"/>
      <c r="B111" s="99"/>
      <c r="C111" s="23"/>
      <c r="D111" s="23"/>
      <c r="E111" s="26"/>
      <c r="F111" s="26"/>
      <c r="G111" s="5"/>
      <c r="H111" s="99"/>
      <c r="I111" s="99"/>
      <c r="J111" s="86"/>
      <c r="K111" s="86"/>
      <c r="L111" s="86"/>
    </row>
    <row r="112" spans="1:12" s="87" customFormat="1" ht="24" customHeight="1">
      <c r="A112" s="99"/>
      <c r="B112" s="99"/>
      <c r="C112" s="23"/>
      <c r="D112" s="23"/>
      <c r="E112" s="26"/>
      <c r="F112" s="26"/>
      <c r="G112" s="5"/>
      <c r="H112" s="99"/>
      <c r="I112" s="99"/>
      <c r="J112" s="86"/>
      <c r="K112" s="86"/>
      <c r="L112" s="86"/>
    </row>
    <row r="113" spans="1:12" s="87" customFormat="1" ht="24" customHeight="1">
      <c r="A113" s="99"/>
      <c r="B113" s="99"/>
      <c r="C113" s="23"/>
      <c r="D113" s="23"/>
      <c r="E113" s="26"/>
      <c r="F113" s="26"/>
      <c r="G113" s="5"/>
      <c r="H113" s="99"/>
      <c r="I113" s="99"/>
      <c r="J113" s="86"/>
      <c r="K113" s="86"/>
      <c r="L113" s="86"/>
    </row>
    <row r="114" spans="1:12" s="87" customFormat="1" ht="24" customHeight="1">
      <c r="A114" s="99"/>
      <c r="B114" s="99"/>
      <c r="C114" s="23"/>
      <c r="D114" s="23"/>
      <c r="E114" s="26"/>
      <c r="F114" s="26"/>
      <c r="G114" s="5"/>
      <c r="H114" s="99"/>
      <c r="I114" s="99"/>
      <c r="J114" s="86"/>
      <c r="K114" s="86"/>
      <c r="L114" s="86"/>
    </row>
    <row r="115" spans="1:12" s="87" customFormat="1" ht="24" customHeight="1">
      <c r="A115" s="99"/>
      <c r="B115" s="99"/>
      <c r="C115" s="23"/>
      <c r="D115" s="23"/>
      <c r="E115" s="26"/>
      <c r="F115" s="26"/>
      <c r="G115" s="5"/>
      <c r="H115" s="99"/>
      <c r="I115" s="99"/>
      <c r="J115" s="86"/>
      <c r="K115" s="86"/>
      <c r="L115" s="86"/>
    </row>
    <row r="116" spans="1:12" s="87" customFormat="1" ht="24" customHeight="1">
      <c r="A116" s="99"/>
      <c r="B116" s="99"/>
      <c r="C116" s="23"/>
      <c r="D116" s="23"/>
      <c r="E116" s="26"/>
      <c r="F116" s="26"/>
      <c r="G116" s="5"/>
      <c r="H116" s="99"/>
      <c r="I116" s="99"/>
      <c r="J116" s="86"/>
      <c r="K116" s="86"/>
      <c r="L116" s="86"/>
    </row>
    <row r="117" spans="1:12" s="87" customFormat="1" ht="24" customHeight="1">
      <c r="A117" s="99"/>
      <c r="B117" s="99"/>
      <c r="C117" s="23"/>
      <c r="D117" s="23"/>
      <c r="E117" s="26"/>
      <c r="F117" s="26"/>
      <c r="G117" s="5"/>
      <c r="H117" s="99"/>
      <c r="I117" s="99"/>
      <c r="J117" s="86"/>
      <c r="K117" s="86"/>
      <c r="L117" s="86"/>
    </row>
    <row r="118" spans="1:12" s="87" customFormat="1" ht="24" customHeight="1">
      <c r="A118" s="99"/>
      <c r="B118" s="99"/>
      <c r="C118" s="23"/>
      <c r="D118" s="23"/>
      <c r="E118" s="26"/>
      <c r="F118" s="26"/>
      <c r="G118" s="5"/>
      <c r="H118" s="99"/>
      <c r="I118" s="99"/>
      <c r="J118" s="86"/>
      <c r="K118" s="86"/>
      <c r="L118" s="86"/>
    </row>
    <row r="119" spans="1:12" s="87" customFormat="1" ht="24" customHeight="1">
      <c r="A119" s="99"/>
      <c r="B119" s="99"/>
      <c r="C119" s="23"/>
      <c r="D119" s="23"/>
      <c r="E119" s="26"/>
      <c r="F119" s="26"/>
      <c r="G119" s="5"/>
      <c r="H119" s="99"/>
      <c r="I119" s="99"/>
      <c r="J119" s="86"/>
      <c r="K119" s="86"/>
      <c r="L119" s="86"/>
    </row>
    <row r="120" spans="1:12" s="87" customFormat="1" ht="24" customHeight="1">
      <c r="A120" s="99"/>
      <c r="B120" s="99"/>
      <c r="C120" s="23"/>
      <c r="D120" s="23"/>
      <c r="E120" s="26"/>
      <c r="F120" s="26"/>
      <c r="G120" s="5"/>
      <c r="H120" s="99"/>
      <c r="I120" s="99"/>
      <c r="J120" s="86"/>
      <c r="K120" s="86"/>
      <c r="L120" s="86"/>
    </row>
    <row r="121" spans="1:12" s="87" customFormat="1" ht="24" customHeight="1">
      <c r="A121" s="99"/>
      <c r="B121" s="99"/>
      <c r="C121" s="23"/>
      <c r="D121" s="23"/>
      <c r="E121" s="26"/>
      <c r="F121" s="26"/>
      <c r="G121" s="5"/>
      <c r="H121" s="99"/>
      <c r="I121" s="99"/>
      <c r="J121" s="86"/>
      <c r="K121" s="86"/>
      <c r="L121" s="86"/>
    </row>
    <row r="122" spans="1:12" s="87" customFormat="1" ht="24" customHeight="1">
      <c r="A122" s="99"/>
      <c r="B122" s="99"/>
      <c r="C122" s="23"/>
      <c r="D122" s="23"/>
      <c r="E122" s="26"/>
      <c r="F122" s="26"/>
      <c r="G122" s="5"/>
      <c r="H122" s="99"/>
      <c r="I122" s="99"/>
      <c r="J122" s="86"/>
      <c r="K122" s="86"/>
      <c r="L122" s="86"/>
    </row>
    <row r="123" spans="1:12" s="87" customFormat="1" ht="24" customHeight="1">
      <c r="A123" s="99"/>
      <c r="B123" s="99"/>
      <c r="C123" s="23"/>
      <c r="D123" s="23"/>
      <c r="E123" s="26"/>
      <c r="F123" s="26"/>
      <c r="G123" s="5"/>
      <c r="H123" s="99"/>
      <c r="I123" s="99"/>
      <c r="J123" s="86"/>
      <c r="K123" s="86"/>
      <c r="L123" s="86"/>
    </row>
    <row r="124" spans="1:12" s="87" customFormat="1" ht="24" customHeight="1">
      <c r="A124" s="99"/>
      <c r="B124" s="99"/>
      <c r="C124" s="23"/>
      <c r="D124" s="23"/>
      <c r="E124" s="26"/>
      <c r="F124" s="26"/>
      <c r="G124" s="5"/>
      <c r="H124" s="99"/>
      <c r="I124" s="99"/>
      <c r="J124" s="86"/>
      <c r="K124" s="86"/>
      <c r="L124" s="86"/>
    </row>
    <row r="125" spans="1:12" s="87" customFormat="1" ht="24" customHeight="1">
      <c r="A125" s="99"/>
      <c r="B125" s="99"/>
      <c r="C125" s="23"/>
      <c r="D125" s="23"/>
      <c r="E125" s="26"/>
      <c r="F125" s="26"/>
      <c r="G125" s="5"/>
      <c r="H125" s="99"/>
      <c r="I125" s="99"/>
      <c r="J125" s="86"/>
      <c r="K125" s="86"/>
      <c r="L125" s="86"/>
    </row>
    <row r="126" spans="1:12" s="87" customFormat="1" ht="24" customHeight="1">
      <c r="A126" s="99"/>
      <c r="B126" s="99"/>
      <c r="C126" s="23"/>
      <c r="D126" s="23"/>
      <c r="E126" s="26"/>
      <c r="F126" s="26"/>
      <c r="G126" s="5"/>
      <c r="H126" s="99"/>
      <c r="I126" s="99"/>
      <c r="J126" s="86"/>
      <c r="K126" s="86"/>
      <c r="L126" s="86"/>
    </row>
    <row r="127" spans="1:12" s="87" customFormat="1" ht="24" customHeight="1">
      <c r="A127" s="99"/>
      <c r="B127" s="99"/>
      <c r="C127" s="23"/>
      <c r="D127" s="23"/>
      <c r="E127" s="26"/>
      <c r="F127" s="26"/>
      <c r="G127" s="5"/>
      <c r="H127" s="99"/>
      <c r="I127" s="99"/>
      <c r="J127" s="86"/>
      <c r="K127" s="86"/>
      <c r="L127" s="86"/>
    </row>
    <row r="128" spans="1:12" s="87" customFormat="1" ht="24" customHeight="1">
      <c r="A128" s="99"/>
      <c r="B128" s="99"/>
      <c r="C128" s="23"/>
      <c r="D128" s="23"/>
      <c r="E128" s="26"/>
      <c r="F128" s="26"/>
      <c r="G128" s="5"/>
      <c r="H128" s="99"/>
      <c r="I128" s="99"/>
      <c r="J128" s="86"/>
      <c r="K128" s="86"/>
      <c r="L128" s="86"/>
    </row>
    <row r="129" spans="1:12" s="87" customFormat="1" ht="24" customHeight="1">
      <c r="A129" s="99"/>
      <c r="B129" s="99"/>
      <c r="C129" s="23"/>
      <c r="D129" s="23"/>
      <c r="E129" s="26"/>
      <c r="F129" s="26"/>
      <c r="G129" s="5"/>
      <c r="H129" s="99"/>
      <c r="I129" s="99"/>
      <c r="J129" s="86"/>
      <c r="K129" s="86"/>
      <c r="L129" s="86"/>
    </row>
    <row r="130" spans="1:12" s="87" customFormat="1" ht="24" customHeight="1">
      <c r="A130" s="99"/>
      <c r="B130" s="99"/>
      <c r="C130" s="23"/>
      <c r="D130" s="23"/>
      <c r="E130" s="26"/>
      <c r="F130" s="26"/>
      <c r="G130" s="5"/>
      <c r="H130" s="99"/>
      <c r="I130" s="99"/>
      <c r="J130" s="86"/>
      <c r="K130" s="86"/>
      <c r="L130" s="86"/>
    </row>
    <row r="131" spans="1:12" s="87" customFormat="1" ht="24" customHeight="1">
      <c r="A131" s="99"/>
      <c r="B131" s="99"/>
      <c r="C131" s="23"/>
      <c r="D131" s="23"/>
      <c r="E131" s="26"/>
      <c r="F131" s="26"/>
      <c r="G131" s="5"/>
      <c r="H131" s="99"/>
      <c r="I131" s="99"/>
      <c r="J131" s="86"/>
      <c r="K131" s="86"/>
      <c r="L131" s="86"/>
    </row>
    <row r="132" spans="1:12" s="87" customFormat="1" ht="24" customHeight="1">
      <c r="A132" s="99"/>
      <c r="B132" s="99"/>
      <c r="C132" s="23"/>
      <c r="D132" s="23"/>
      <c r="E132" s="26"/>
      <c r="F132" s="26"/>
      <c r="G132" s="5"/>
      <c r="H132" s="99"/>
      <c r="I132" s="99"/>
      <c r="J132" s="86"/>
      <c r="K132" s="86"/>
      <c r="L132" s="86"/>
    </row>
    <row r="133" spans="1:12" s="87" customFormat="1" ht="24" customHeight="1">
      <c r="A133" s="99"/>
      <c r="B133" s="99"/>
      <c r="C133" s="23"/>
      <c r="D133" s="23"/>
      <c r="E133" s="26"/>
      <c r="F133" s="26"/>
      <c r="G133" s="5"/>
      <c r="H133" s="99"/>
      <c r="I133" s="99"/>
      <c r="J133" s="86"/>
      <c r="K133" s="86"/>
      <c r="L133" s="86"/>
    </row>
    <row r="134" spans="1:12" s="87" customFormat="1" ht="24" customHeight="1">
      <c r="A134" s="99"/>
      <c r="B134" s="99"/>
      <c r="C134" s="23"/>
      <c r="D134" s="23"/>
      <c r="E134" s="26"/>
      <c r="F134" s="26"/>
      <c r="G134" s="5"/>
      <c r="H134" s="99"/>
      <c r="I134" s="99"/>
      <c r="J134" s="86"/>
      <c r="K134" s="86"/>
      <c r="L134" s="86"/>
    </row>
    <row r="135" spans="1:12" s="87" customFormat="1" ht="24" customHeight="1">
      <c r="A135" s="99"/>
      <c r="B135" s="99"/>
      <c r="C135" s="23"/>
      <c r="D135" s="23"/>
      <c r="E135" s="26"/>
      <c r="F135" s="26"/>
      <c r="G135" s="5"/>
      <c r="H135" s="99"/>
      <c r="I135" s="99"/>
      <c r="J135" s="86"/>
      <c r="K135" s="86"/>
      <c r="L135" s="86"/>
    </row>
    <row r="136" spans="1:12" s="87" customFormat="1" ht="24" customHeight="1">
      <c r="A136" s="99"/>
      <c r="B136" s="99"/>
      <c r="C136" s="23"/>
      <c r="D136" s="23"/>
      <c r="E136" s="26"/>
      <c r="F136" s="26"/>
      <c r="G136" s="5"/>
      <c r="H136" s="99"/>
      <c r="I136" s="99"/>
      <c r="J136" s="86"/>
      <c r="K136" s="86"/>
      <c r="L136" s="86"/>
    </row>
    <row r="137" spans="1:12" s="87" customFormat="1" ht="24" customHeight="1">
      <c r="A137" s="99"/>
      <c r="B137" s="99"/>
      <c r="C137" s="23"/>
      <c r="D137" s="23"/>
      <c r="E137" s="26"/>
      <c r="F137" s="26"/>
      <c r="G137" s="5"/>
      <c r="H137" s="99"/>
      <c r="I137" s="99"/>
      <c r="J137" s="86"/>
      <c r="K137" s="86"/>
      <c r="L137" s="86"/>
    </row>
    <row r="138" spans="1:12" s="87" customFormat="1" ht="24" customHeight="1">
      <c r="A138" s="99"/>
      <c r="B138" s="99"/>
      <c r="C138" s="23"/>
      <c r="D138" s="23"/>
      <c r="E138" s="26"/>
      <c r="F138" s="26"/>
      <c r="G138" s="5"/>
      <c r="H138" s="99"/>
      <c r="I138" s="99"/>
      <c r="J138" s="86"/>
      <c r="K138" s="86"/>
      <c r="L138" s="86"/>
    </row>
    <row r="139" spans="1:12" s="87" customFormat="1" ht="24" customHeight="1">
      <c r="A139" s="99"/>
      <c r="B139" s="99"/>
      <c r="C139" s="23"/>
      <c r="D139" s="23"/>
      <c r="E139" s="26"/>
      <c r="F139" s="26"/>
      <c r="G139" s="5"/>
      <c r="H139" s="99"/>
      <c r="I139" s="99"/>
      <c r="J139" s="86"/>
      <c r="K139" s="86"/>
      <c r="L139" s="86"/>
    </row>
    <row r="140" spans="1:12" s="87" customFormat="1" ht="24" customHeight="1">
      <c r="A140" s="99"/>
      <c r="B140" s="99"/>
      <c r="C140" s="23"/>
      <c r="D140" s="23"/>
      <c r="E140" s="26"/>
      <c r="F140" s="26"/>
      <c r="G140" s="5"/>
      <c r="H140" s="99"/>
      <c r="I140" s="99"/>
      <c r="J140" s="86"/>
      <c r="K140" s="86"/>
      <c r="L140" s="86"/>
    </row>
    <row r="141" spans="1:12" s="87" customFormat="1" ht="24" customHeight="1">
      <c r="A141" s="99"/>
      <c r="B141" s="99"/>
      <c r="C141" s="23"/>
      <c r="D141" s="23"/>
      <c r="E141" s="26"/>
      <c r="F141" s="26"/>
      <c r="G141" s="5"/>
      <c r="H141" s="99"/>
      <c r="I141" s="99"/>
      <c r="J141" s="86"/>
      <c r="K141" s="86"/>
      <c r="L141" s="86"/>
    </row>
    <row r="142" spans="1:12" s="87" customFormat="1" ht="24" customHeight="1">
      <c r="A142" s="99"/>
      <c r="B142" s="99"/>
      <c r="C142" s="23"/>
      <c r="D142" s="23"/>
      <c r="E142" s="26"/>
      <c r="F142" s="26"/>
      <c r="G142" s="5"/>
      <c r="H142" s="99"/>
      <c r="I142" s="99"/>
      <c r="J142" s="86"/>
      <c r="K142" s="86"/>
      <c r="L142" s="86"/>
    </row>
    <row r="143" spans="1:12" s="87" customFormat="1" ht="24" customHeight="1">
      <c r="A143" s="99"/>
      <c r="B143" s="99"/>
      <c r="C143" s="23"/>
      <c r="D143" s="23"/>
      <c r="E143" s="26"/>
      <c r="F143" s="26"/>
      <c r="G143" s="5"/>
      <c r="H143" s="99"/>
      <c r="I143" s="99"/>
      <c r="J143" s="86"/>
      <c r="K143" s="86"/>
      <c r="L143" s="86"/>
    </row>
    <row r="144" spans="1:12" s="87" customFormat="1" ht="24" customHeight="1">
      <c r="A144" s="99"/>
      <c r="B144" s="99"/>
      <c r="C144" s="23"/>
      <c r="D144" s="23"/>
      <c r="E144" s="26"/>
      <c r="F144" s="26"/>
      <c r="G144" s="5"/>
      <c r="H144" s="99"/>
      <c r="I144" s="99"/>
      <c r="J144" s="86"/>
      <c r="K144" s="86"/>
      <c r="L144" s="86"/>
    </row>
    <row r="145" spans="1:12" s="87" customFormat="1" ht="24" customHeight="1">
      <c r="A145" s="99"/>
      <c r="B145" s="99"/>
      <c r="C145" s="23"/>
      <c r="D145" s="23"/>
      <c r="E145" s="26"/>
      <c r="F145" s="26"/>
      <c r="G145" s="5"/>
      <c r="H145" s="99"/>
      <c r="I145" s="99"/>
      <c r="J145" s="86"/>
      <c r="K145" s="86"/>
      <c r="L145" s="86"/>
    </row>
    <row r="146" spans="1:12" s="87" customFormat="1" ht="24" customHeight="1">
      <c r="A146" s="99"/>
      <c r="B146" s="99"/>
      <c r="C146" s="23"/>
      <c r="D146" s="23"/>
      <c r="E146" s="26"/>
      <c r="F146" s="26"/>
      <c r="G146" s="5"/>
      <c r="H146" s="99"/>
      <c r="I146" s="99"/>
      <c r="J146" s="86"/>
      <c r="K146" s="86"/>
      <c r="L146" s="86"/>
    </row>
    <row r="147" spans="1:12" s="87" customFormat="1" ht="24" customHeight="1">
      <c r="A147" s="99"/>
      <c r="B147" s="99"/>
      <c r="C147" s="23"/>
      <c r="D147" s="23"/>
      <c r="E147" s="26"/>
      <c r="F147" s="26"/>
      <c r="G147" s="5"/>
      <c r="H147" s="99"/>
      <c r="I147" s="99"/>
      <c r="J147" s="86"/>
      <c r="K147" s="86"/>
      <c r="L147" s="86"/>
    </row>
    <row r="148" spans="1:12" s="87" customFormat="1" ht="24" customHeight="1">
      <c r="A148" s="99"/>
      <c r="B148" s="99"/>
      <c r="C148" s="23"/>
      <c r="D148" s="23"/>
      <c r="E148" s="26"/>
      <c r="F148" s="26"/>
      <c r="G148" s="5"/>
      <c r="H148" s="99"/>
      <c r="I148" s="99"/>
      <c r="J148" s="86"/>
      <c r="K148" s="86"/>
      <c r="L148" s="86"/>
    </row>
    <row r="149" spans="1:12" s="87" customFormat="1" ht="24" customHeight="1">
      <c r="A149" s="99"/>
      <c r="B149" s="99"/>
      <c r="C149" s="23"/>
      <c r="D149" s="23"/>
      <c r="E149" s="26"/>
      <c r="F149" s="26"/>
      <c r="G149" s="5"/>
      <c r="H149" s="99"/>
      <c r="I149" s="99"/>
      <c r="J149" s="86"/>
      <c r="K149" s="86"/>
      <c r="L149" s="86"/>
    </row>
    <row r="150" spans="1:12" s="87" customFormat="1" ht="24" customHeight="1">
      <c r="A150" s="99"/>
      <c r="B150" s="99"/>
      <c r="C150" s="23"/>
      <c r="D150" s="23"/>
      <c r="E150" s="26"/>
      <c r="F150" s="26"/>
      <c r="G150" s="5"/>
      <c r="H150" s="99"/>
      <c r="I150" s="99"/>
      <c r="J150" s="86"/>
      <c r="K150" s="86"/>
      <c r="L150" s="86"/>
    </row>
    <row r="151" spans="1:12" s="87" customFormat="1" ht="24" customHeight="1">
      <c r="A151" s="99"/>
      <c r="B151" s="99"/>
      <c r="C151" s="23"/>
      <c r="D151" s="23"/>
      <c r="E151" s="26"/>
      <c r="F151" s="26"/>
      <c r="G151" s="5"/>
      <c r="H151" s="99"/>
      <c r="I151" s="99"/>
      <c r="J151" s="86"/>
      <c r="K151" s="86"/>
      <c r="L151" s="86"/>
    </row>
    <row r="152" spans="1:12" s="87" customFormat="1" ht="24" customHeight="1">
      <c r="A152" s="99"/>
      <c r="B152" s="99"/>
      <c r="C152" s="23"/>
      <c r="D152" s="23"/>
      <c r="E152" s="26"/>
      <c r="F152" s="26"/>
      <c r="G152" s="5"/>
      <c r="H152" s="99"/>
      <c r="I152" s="99"/>
      <c r="J152" s="86"/>
      <c r="K152" s="86"/>
      <c r="L152" s="86"/>
    </row>
    <row r="153" spans="1:12" s="87" customFormat="1" ht="24" customHeight="1">
      <c r="A153" s="99"/>
      <c r="B153" s="99"/>
      <c r="C153" s="23"/>
      <c r="D153" s="23"/>
      <c r="E153" s="26"/>
      <c r="F153" s="26"/>
      <c r="G153" s="5"/>
      <c r="H153" s="99"/>
      <c r="I153" s="99"/>
      <c r="J153" s="86"/>
      <c r="K153" s="86"/>
      <c r="L153" s="86"/>
    </row>
    <row r="154" spans="1:12" s="87" customFormat="1" ht="24" customHeight="1">
      <c r="A154" s="99"/>
      <c r="B154" s="99"/>
      <c r="C154" s="23"/>
      <c r="D154" s="23"/>
      <c r="E154" s="26"/>
      <c r="F154" s="26"/>
      <c r="G154" s="5"/>
      <c r="H154" s="99"/>
      <c r="I154" s="99"/>
      <c r="J154" s="86"/>
      <c r="K154" s="86"/>
      <c r="L154" s="86"/>
    </row>
    <row r="155" spans="1:12" s="87" customFormat="1" ht="24" customHeight="1">
      <c r="A155" s="99"/>
      <c r="B155" s="99"/>
      <c r="C155" s="23"/>
      <c r="D155" s="23"/>
      <c r="E155" s="26"/>
      <c r="F155" s="26"/>
      <c r="G155" s="5"/>
      <c r="H155" s="99"/>
      <c r="I155" s="99"/>
      <c r="J155" s="86"/>
      <c r="K155" s="86"/>
      <c r="L155" s="86"/>
    </row>
    <row r="156" spans="1:12" s="87" customFormat="1" ht="24" customHeight="1">
      <c r="A156" s="99"/>
      <c r="B156" s="99"/>
      <c r="C156" s="23"/>
      <c r="D156" s="23"/>
      <c r="E156" s="26"/>
      <c r="F156" s="26"/>
      <c r="G156" s="5"/>
      <c r="H156" s="99"/>
      <c r="I156" s="99"/>
      <c r="J156" s="86"/>
      <c r="K156" s="86"/>
      <c r="L156" s="86"/>
    </row>
    <row r="157" spans="1:12" s="87" customFormat="1" ht="24" customHeight="1">
      <c r="A157" s="99"/>
      <c r="B157" s="99"/>
      <c r="C157" s="23"/>
      <c r="D157" s="23"/>
      <c r="E157" s="26"/>
      <c r="F157" s="26"/>
      <c r="G157" s="5"/>
      <c r="H157" s="99"/>
      <c r="I157" s="99"/>
      <c r="J157" s="86"/>
      <c r="K157" s="86"/>
      <c r="L157" s="86"/>
    </row>
    <row r="158" spans="1:12" s="87" customFormat="1" ht="24" customHeight="1">
      <c r="A158" s="99"/>
      <c r="B158" s="99"/>
      <c r="C158" s="23"/>
      <c r="D158" s="23"/>
      <c r="E158" s="26"/>
      <c r="F158" s="26"/>
      <c r="G158" s="5"/>
      <c r="H158" s="99"/>
      <c r="I158" s="99"/>
      <c r="J158" s="86"/>
      <c r="K158" s="86"/>
      <c r="L158" s="86"/>
    </row>
    <row r="159" spans="1:12" s="87" customFormat="1" ht="24" customHeight="1">
      <c r="A159" s="99"/>
      <c r="B159" s="99"/>
      <c r="C159" s="23"/>
      <c r="D159" s="23"/>
      <c r="E159" s="26"/>
      <c r="F159" s="26"/>
      <c r="G159" s="5"/>
      <c r="H159" s="99"/>
      <c r="I159" s="99"/>
      <c r="J159" s="86"/>
      <c r="K159" s="86"/>
      <c r="L159" s="86"/>
    </row>
    <row r="160" spans="1:12" s="87" customFormat="1" ht="24" customHeight="1">
      <c r="A160" s="99"/>
      <c r="B160" s="99"/>
      <c r="C160" s="23"/>
      <c r="D160" s="23"/>
      <c r="E160" s="26"/>
      <c r="F160" s="26"/>
      <c r="G160" s="5"/>
      <c r="H160" s="99"/>
      <c r="I160" s="99"/>
      <c r="J160" s="86"/>
      <c r="K160" s="86"/>
      <c r="L160" s="86"/>
    </row>
    <row r="161" spans="1:12" s="87" customFormat="1" ht="24" customHeight="1">
      <c r="A161" s="99"/>
      <c r="B161" s="99"/>
      <c r="C161" s="23"/>
      <c r="D161" s="23"/>
      <c r="E161" s="26"/>
      <c r="F161" s="26"/>
      <c r="G161" s="5"/>
      <c r="H161" s="99"/>
      <c r="I161" s="99"/>
      <c r="J161" s="86"/>
      <c r="K161" s="86"/>
      <c r="L161" s="86"/>
    </row>
    <row r="162" spans="1:12" s="87" customFormat="1" ht="24" customHeight="1">
      <c r="A162" s="99"/>
      <c r="B162" s="99"/>
      <c r="C162" s="23"/>
      <c r="D162" s="23"/>
      <c r="E162" s="26"/>
      <c r="F162" s="26"/>
      <c r="G162" s="5"/>
      <c r="H162" s="99"/>
      <c r="I162" s="99"/>
      <c r="J162" s="86"/>
      <c r="K162" s="86"/>
      <c r="L162" s="86"/>
    </row>
    <row r="163" spans="1:12" s="87" customFormat="1" ht="24" customHeight="1">
      <c r="A163" s="99"/>
      <c r="B163" s="99"/>
      <c r="C163" s="23"/>
      <c r="D163" s="23"/>
      <c r="E163" s="26"/>
      <c r="F163" s="26"/>
      <c r="G163" s="5"/>
      <c r="H163" s="99"/>
      <c r="I163" s="99"/>
      <c r="J163" s="86"/>
      <c r="K163" s="86"/>
      <c r="L163" s="86"/>
    </row>
    <row r="164" spans="1:12" s="87" customFormat="1" ht="24" customHeight="1">
      <c r="A164" s="99"/>
      <c r="B164" s="99"/>
      <c r="C164" s="23"/>
      <c r="D164" s="23"/>
      <c r="E164" s="26"/>
      <c r="F164" s="26"/>
      <c r="G164" s="5"/>
      <c r="H164" s="99"/>
      <c r="I164" s="99"/>
      <c r="J164" s="86"/>
      <c r="K164" s="86"/>
      <c r="L164" s="86"/>
    </row>
    <row r="165" spans="1:12" s="87" customFormat="1" ht="24" customHeight="1">
      <c r="A165" s="99"/>
      <c r="B165" s="99"/>
      <c r="C165" s="23"/>
      <c r="D165" s="23"/>
      <c r="E165" s="26"/>
      <c r="F165" s="26"/>
      <c r="G165" s="5"/>
      <c r="H165" s="99"/>
      <c r="I165" s="99"/>
      <c r="J165" s="86"/>
      <c r="K165" s="86"/>
      <c r="L165" s="86"/>
    </row>
    <row r="166" spans="1:12" s="87" customFormat="1" ht="24" customHeight="1">
      <c r="A166" s="99"/>
      <c r="B166" s="99"/>
      <c r="C166" s="23"/>
      <c r="D166" s="23"/>
      <c r="E166" s="26"/>
      <c r="F166" s="26"/>
      <c r="G166" s="5"/>
      <c r="H166" s="99"/>
      <c r="I166" s="99"/>
      <c r="J166" s="86"/>
      <c r="K166" s="86"/>
      <c r="L166" s="86"/>
    </row>
    <row r="167" spans="1:12" s="87" customFormat="1" ht="24" customHeight="1">
      <c r="A167" s="99"/>
      <c r="B167" s="99"/>
      <c r="C167" s="23"/>
      <c r="D167" s="23"/>
      <c r="E167" s="26"/>
      <c r="F167" s="26"/>
      <c r="G167" s="5"/>
      <c r="H167" s="99"/>
      <c r="I167" s="99"/>
      <c r="J167" s="86"/>
      <c r="K167" s="86"/>
      <c r="L167" s="86"/>
    </row>
    <row r="168" spans="1:12" s="87" customFormat="1" ht="24" customHeight="1">
      <c r="A168" s="99"/>
      <c r="B168" s="99"/>
      <c r="C168" s="23"/>
      <c r="D168" s="23"/>
      <c r="E168" s="26"/>
      <c r="F168" s="26"/>
      <c r="G168" s="5"/>
      <c r="H168" s="99"/>
      <c r="I168" s="99"/>
      <c r="J168" s="86"/>
      <c r="K168" s="86"/>
      <c r="L168" s="86"/>
    </row>
    <row r="169" spans="1:12" s="87" customFormat="1" ht="24" customHeight="1">
      <c r="A169" s="99"/>
      <c r="B169" s="99"/>
      <c r="C169" s="23"/>
      <c r="D169" s="23"/>
      <c r="E169" s="26"/>
      <c r="F169" s="26"/>
      <c r="G169" s="5"/>
      <c r="H169" s="99"/>
      <c r="I169" s="99"/>
      <c r="J169" s="86"/>
      <c r="K169" s="86"/>
      <c r="L169" s="86"/>
    </row>
    <row r="170" spans="1:12" s="87" customFormat="1" ht="24" customHeight="1">
      <c r="A170" s="99"/>
      <c r="B170" s="99"/>
      <c r="C170" s="23"/>
      <c r="D170" s="23"/>
      <c r="E170" s="26"/>
      <c r="F170" s="26"/>
      <c r="G170" s="5"/>
      <c r="H170" s="99"/>
      <c r="I170" s="99"/>
      <c r="J170" s="86"/>
      <c r="K170" s="86"/>
      <c r="L170" s="86"/>
    </row>
    <row r="171" spans="1:12" s="87" customFormat="1" ht="24" customHeight="1">
      <c r="A171" s="99"/>
      <c r="B171" s="99"/>
      <c r="C171" s="23"/>
      <c r="D171" s="23"/>
      <c r="E171" s="26"/>
      <c r="F171" s="26"/>
      <c r="G171" s="5"/>
      <c r="H171" s="99"/>
      <c r="I171" s="99"/>
      <c r="J171" s="86"/>
      <c r="K171" s="86"/>
      <c r="L171" s="86"/>
    </row>
    <row r="172" spans="1:12" s="87" customFormat="1" ht="24" customHeight="1">
      <c r="A172" s="99"/>
      <c r="B172" s="99"/>
      <c r="C172" s="23"/>
      <c r="D172" s="23"/>
      <c r="E172" s="26"/>
      <c r="F172" s="26"/>
      <c r="G172" s="5"/>
      <c r="H172" s="99"/>
      <c r="I172" s="99"/>
      <c r="J172" s="86"/>
      <c r="K172" s="86"/>
      <c r="L172" s="86"/>
    </row>
    <row r="173" spans="1:12" s="87" customFormat="1" ht="24" customHeight="1">
      <c r="A173" s="99"/>
      <c r="B173" s="99"/>
      <c r="C173" s="23"/>
      <c r="D173" s="23"/>
      <c r="E173" s="26"/>
      <c r="F173" s="26"/>
      <c r="G173" s="5"/>
      <c r="H173" s="99"/>
      <c r="I173" s="99"/>
      <c r="J173" s="86"/>
      <c r="K173" s="86"/>
      <c r="L173" s="86"/>
    </row>
    <row r="174" spans="1:12" s="87" customFormat="1" ht="24" customHeight="1">
      <c r="A174" s="99"/>
      <c r="B174" s="99"/>
      <c r="C174" s="23"/>
      <c r="D174" s="23"/>
      <c r="E174" s="26"/>
      <c r="F174" s="26"/>
      <c r="G174" s="5"/>
      <c r="H174" s="99"/>
      <c r="I174" s="99"/>
      <c r="J174" s="86"/>
      <c r="K174" s="86"/>
      <c r="L174" s="86"/>
    </row>
    <row r="175" spans="1:12" s="87" customFormat="1" ht="24" customHeight="1">
      <c r="A175" s="99"/>
      <c r="B175" s="99"/>
      <c r="C175" s="23"/>
      <c r="D175" s="23"/>
      <c r="E175" s="26"/>
      <c r="F175" s="26"/>
      <c r="G175" s="5"/>
      <c r="H175" s="99"/>
      <c r="I175" s="99"/>
      <c r="J175" s="86"/>
      <c r="K175" s="86"/>
      <c r="L175" s="86"/>
    </row>
    <row r="176" spans="1:12" s="87" customFormat="1" ht="24" customHeight="1">
      <c r="A176" s="99"/>
      <c r="B176" s="99"/>
      <c r="C176" s="23"/>
      <c r="D176" s="23"/>
      <c r="E176" s="26"/>
      <c r="F176" s="26"/>
      <c r="G176" s="5"/>
      <c r="H176" s="99"/>
      <c r="I176" s="99"/>
      <c r="J176" s="86"/>
      <c r="K176" s="86"/>
      <c r="L176" s="86"/>
    </row>
    <row r="177" spans="1:12" s="87" customFormat="1" ht="24" customHeight="1">
      <c r="A177" s="99"/>
      <c r="B177" s="99"/>
      <c r="C177" s="23"/>
      <c r="D177" s="23"/>
      <c r="E177" s="26"/>
      <c r="F177" s="26"/>
      <c r="G177" s="5"/>
      <c r="H177" s="99"/>
      <c r="I177" s="99"/>
      <c r="J177" s="86"/>
      <c r="K177" s="86"/>
      <c r="L177" s="86"/>
    </row>
    <row r="178" spans="1:12" s="87" customFormat="1" ht="24" customHeight="1">
      <c r="A178" s="99"/>
      <c r="B178" s="99"/>
      <c r="C178" s="23"/>
      <c r="D178" s="23"/>
      <c r="E178" s="26"/>
      <c r="F178" s="26"/>
      <c r="G178" s="5"/>
      <c r="H178" s="99"/>
      <c r="I178" s="99"/>
      <c r="J178" s="86"/>
      <c r="K178" s="86"/>
      <c r="L178" s="86"/>
    </row>
    <row r="179" spans="1:12" s="87" customFormat="1" ht="24" customHeight="1">
      <c r="A179" s="99"/>
      <c r="B179" s="99"/>
      <c r="C179" s="23"/>
      <c r="D179" s="23"/>
      <c r="E179" s="26"/>
      <c r="F179" s="26"/>
      <c r="G179" s="5"/>
      <c r="H179" s="99"/>
      <c r="I179" s="99"/>
      <c r="J179" s="86"/>
      <c r="K179" s="86"/>
      <c r="L179" s="86"/>
    </row>
    <row r="180" spans="1:12" s="87" customFormat="1" ht="24" customHeight="1">
      <c r="A180" s="99"/>
      <c r="B180" s="99"/>
      <c r="C180" s="23"/>
      <c r="D180" s="23"/>
      <c r="E180" s="26"/>
      <c r="F180" s="26"/>
      <c r="G180" s="5"/>
      <c r="H180" s="99"/>
      <c r="I180" s="99"/>
      <c r="J180" s="86"/>
      <c r="K180" s="86"/>
      <c r="L180" s="86"/>
    </row>
    <row r="181" spans="1:12" s="87" customFormat="1" ht="24" customHeight="1">
      <c r="A181" s="99"/>
      <c r="B181" s="99"/>
      <c r="C181" s="23"/>
      <c r="D181" s="23"/>
      <c r="E181" s="26"/>
      <c r="F181" s="26"/>
      <c r="G181" s="5"/>
      <c r="H181" s="99"/>
      <c r="I181" s="99"/>
      <c r="J181" s="86"/>
      <c r="K181" s="86"/>
      <c r="L181" s="86"/>
    </row>
    <row r="182" spans="1:12" s="87" customFormat="1" ht="24" customHeight="1">
      <c r="A182" s="99"/>
      <c r="B182" s="99"/>
      <c r="C182" s="23"/>
      <c r="D182" s="23"/>
      <c r="E182" s="26"/>
      <c r="F182" s="26"/>
      <c r="G182" s="5"/>
      <c r="H182" s="99"/>
      <c r="I182" s="99"/>
      <c r="J182" s="86"/>
      <c r="K182" s="86"/>
      <c r="L182" s="86"/>
    </row>
    <row r="183" spans="1:12" s="87" customFormat="1" ht="24" customHeight="1">
      <c r="A183" s="99"/>
      <c r="B183" s="99"/>
      <c r="C183" s="23"/>
      <c r="D183" s="23"/>
      <c r="E183" s="26"/>
      <c r="F183" s="26"/>
      <c r="G183" s="5"/>
      <c r="H183" s="99"/>
      <c r="I183" s="99"/>
      <c r="J183" s="86"/>
      <c r="K183" s="86"/>
      <c r="L183" s="86"/>
    </row>
    <row r="184" spans="1:12" s="87" customFormat="1" ht="24" customHeight="1">
      <c r="A184" s="99"/>
      <c r="B184" s="99"/>
      <c r="C184" s="23"/>
      <c r="D184" s="23"/>
      <c r="E184" s="26"/>
      <c r="F184" s="26"/>
      <c r="G184" s="5"/>
      <c r="H184" s="99"/>
      <c r="I184" s="99"/>
      <c r="J184" s="86"/>
      <c r="K184" s="86"/>
      <c r="L184" s="86"/>
    </row>
    <row r="185" spans="1:12" s="87" customFormat="1" ht="24" customHeight="1">
      <c r="A185" s="99"/>
      <c r="B185" s="99"/>
      <c r="C185" s="23"/>
      <c r="D185" s="23"/>
      <c r="E185" s="26"/>
      <c r="F185" s="26"/>
      <c r="G185" s="5"/>
      <c r="H185" s="99"/>
      <c r="I185" s="99"/>
      <c r="J185" s="86"/>
      <c r="K185" s="86"/>
      <c r="L185" s="86"/>
    </row>
    <row r="186" spans="1:12" s="87" customFormat="1" ht="24" customHeight="1">
      <c r="A186" s="99"/>
      <c r="B186" s="99"/>
      <c r="C186" s="23"/>
      <c r="D186" s="23"/>
      <c r="E186" s="26"/>
      <c r="F186" s="26"/>
      <c r="G186" s="5"/>
      <c r="H186" s="99"/>
      <c r="I186" s="99"/>
      <c r="J186" s="86"/>
      <c r="K186" s="86"/>
      <c r="L186" s="86"/>
    </row>
    <row r="187" spans="1:12" s="87" customFormat="1" ht="24" customHeight="1">
      <c r="A187" s="99"/>
      <c r="B187" s="99"/>
      <c r="C187" s="23"/>
      <c r="D187" s="23"/>
      <c r="E187" s="26"/>
      <c r="F187" s="26"/>
      <c r="G187" s="5"/>
      <c r="H187" s="99"/>
      <c r="I187" s="99"/>
      <c r="J187" s="86"/>
      <c r="K187" s="86"/>
      <c r="L187" s="86"/>
    </row>
    <row r="188" spans="1:12" s="87" customFormat="1" ht="24" customHeight="1">
      <c r="A188" s="99"/>
      <c r="B188" s="99"/>
      <c r="C188" s="23"/>
      <c r="D188" s="23"/>
      <c r="E188" s="26"/>
      <c r="F188" s="26"/>
      <c r="G188" s="5"/>
      <c r="H188" s="99"/>
      <c r="I188" s="99"/>
      <c r="J188" s="86"/>
      <c r="K188" s="86"/>
      <c r="L188" s="86"/>
    </row>
    <row r="189" spans="1:12" s="87" customFormat="1" ht="24" customHeight="1">
      <c r="A189" s="99"/>
      <c r="B189" s="99"/>
      <c r="C189" s="23"/>
      <c r="D189" s="23"/>
      <c r="E189" s="26"/>
      <c r="F189" s="26"/>
      <c r="G189" s="5"/>
      <c r="H189" s="99"/>
      <c r="I189" s="99"/>
      <c r="J189" s="86"/>
      <c r="K189" s="86"/>
      <c r="L189" s="86"/>
    </row>
    <row r="190" spans="1:12" s="87" customFormat="1" ht="24" customHeight="1">
      <c r="A190" s="99"/>
      <c r="B190" s="99"/>
      <c r="C190" s="23"/>
      <c r="D190" s="23"/>
      <c r="E190" s="26"/>
      <c r="F190" s="26"/>
      <c r="G190" s="5"/>
      <c r="H190" s="99"/>
      <c r="I190" s="99"/>
      <c r="J190" s="86"/>
      <c r="K190" s="86"/>
      <c r="L190" s="86"/>
    </row>
    <row r="191" spans="1:12" s="87" customFormat="1" ht="24" customHeight="1">
      <c r="A191" s="99"/>
      <c r="B191" s="99"/>
      <c r="C191" s="23"/>
      <c r="D191" s="23"/>
      <c r="E191" s="26"/>
      <c r="F191" s="26"/>
      <c r="G191" s="5"/>
      <c r="H191" s="99"/>
      <c r="I191" s="99"/>
      <c r="J191" s="86"/>
      <c r="K191" s="86"/>
      <c r="L191" s="86"/>
    </row>
    <row r="192" spans="1:12" s="87" customFormat="1" ht="24" customHeight="1">
      <c r="A192" s="99"/>
      <c r="B192" s="99"/>
      <c r="C192" s="23"/>
      <c r="D192" s="23"/>
      <c r="E192" s="26"/>
      <c r="F192" s="26"/>
      <c r="G192" s="5"/>
      <c r="H192" s="99"/>
      <c r="I192" s="99"/>
      <c r="J192" s="86"/>
      <c r="K192" s="86"/>
      <c r="L192" s="86"/>
    </row>
  </sheetData>
  <mergeCells count="1">
    <mergeCell ref="E1:G1"/>
  </mergeCells>
  <printOptions horizontalCentered="1" gridLinesSet="0"/>
  <pageMargins left="0.86614173228346458" right="0.55118110236220474" top="0.70866141732283472" bottom="0" header="0.19685039370078741" footer="0.19685039370078741"/>
  <pageSetup paperSize="9" scale="75" fitToHeight="2" orientation="portrait" r:id="rId1"/>
  <headerFooter alignWithMargins="0"/>
  <rowBreaks count="1" manualBreakCount="1">
    <brk id="4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18C6B0-3E1C-4B80-946A-1D4BD4311804}">
  <ds:schemaRefs>
    <ds:schemaRef ds:uri="http://schemas.microsoft.com/office/2006/metadata/properties"/>
    <ds:schemaRef ds:uri="http://schemas.openxmlformats.org/package/2006/metadata/core-properties"/>
    <ds:schemaRef ds:uri="45cbc027-4fdb-4325-ba4c-14e20f088a7f"/>
    <ds:schemaRef ds:uri="http://purl.org/dc/dcmitype/"/>
    <ds:schemaRef ds:uri="http://purl.org/dc/elements/1.1/"/>
    <ds:schemaRef ds:uri="fd550b8b-0dd7-4de3-a8e6-af527f15a8ac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50716</vt:lpwstr>
  </property>
  <property fmtid="{D5CDD505-2E9C-101B-9397-08002B2CF9AE}" pid="4" name="OptimizationTime">
    <vt:lpwstr>20220225_1357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Siranda Morosot</cp:lastModifiedBy>
  <cp:lastPrinted>2022-01-26T02:10:08Z</cp:lastPrinted>
  <dcterms:created xsi:type="dcterms:W3CDTF">1999-05-15T03:54:17Z</dcterms:created>
  <dcterms:modified xsi:type="dcterms:W3CDTF">2022-02-25T02:50:58Z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